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rn2014IRRCon" sheetId="1" r:id="rId1"/>
    <sheet name="Sheet1" sheetId="2" r:id="rId2"/>
  </sheets>
  <externalReferences>
    <externalReference r:id="rId3"/>
  </externalReferences>
  <definedNames>
    <definedName name="_xlnm.Print_Area" localSheetId="0">Corn2014IRRCon!$A$1:$G$63</definedName>
    <definedName name="yield">[1]Main!$C$6</definedName>
  </definedNames>
  <calcPr calcId="145621"/>
</workbook>
</file>

<file path=xl/calcChain.xml><?xml version="1.0" encoding="utf-8"?>
<calcChain xmlns="http://schemas.openxmlformats.org/spreadsheetml/2006/main">
  <c r="D15" i="1" l="1"/>
  <c r="F11" i="1" l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D26" i="1"/>
  <c r="F26" i="1"/>
  <c r="D27" i="1"/>
  <c r="F27" i="1"/>
  <c r="F28" i="1"/>
  <c r="F29" i="1"/>
  <c r="F30" i="1"/>
  <c r="F31" i="1"/>
  <c r="F32" i="1"/>
  <c r="F39" i="1"/>
  <c r="F38" i="1"/>
  <c r="R31" i="1"/>
  <c r="F40" i="1"/>
  <c r="D33" i="1" l="1"/>
  <c r="F33" i="1" s="1"/>
  <c r="F35" i="1" s="1"/>
  <c r="F54" i="1" l="1"/>
  <c r="F56" i="1"/>
  <c r="G55" i="1"/>
  <c r="F55" i="1"/>
  <c r="E56" i="1"/>
  <c r="D57" i="1"/>
  <c r="E55" i="1"/>
  <c r="D53" i="1"/>
  <c r="F53" i="1"/>
  <c r="D55" i="1"/>
  <c r="D41" i="1"/>
  <c r="F41" i="1" s="1"/>
  <c r="F43" i="1" s="1"/>
  <c r="F46" i="1" s="1"/>
  <c r="E53" i="1"/>
  <c r="E54" i="1"/>
  <c r="C57" i="1"/>
  <c r="C56" i="1"/>
  <c r="C54" i="1"/>
  <c r="G56" i="1"/>
  <c r="C55" i="1"/>
  <c r="E57" i="1"/>
  <c r="C53" i="1"/>
  <c r="G53" i="1"/>
  <c r="D56" i="1"/>
  <c r="G57" i="1"/>
  <c r="F57" i="1"/>
  <c r="G54" i="1"/>
  <c r="D54" i="1"/>
</calcChain>
</file>

<file path=xl/sharedStrings.xml><?xml version="1.0" encoding="utf-8"?>
<sst xmlns="http://schemas.openxmlformats.org/spreadsheetml/2006/main" count="144" uniqueCount="70">
  <si>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</si>
  <si>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</si>
  <si>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</si>
  <si>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</si>
  <si>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</si>
  <si>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</si>
  <si>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</si>
  <si>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</si>
  <si>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</si>
  <si>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</si>
  <si>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</si>
  <si>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</si>
  <si>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</si>
  <si>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</si>
  <si>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</si>
  <si>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</si>
  <si>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</si>
  <si>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1000K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</si>
  <si>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</si>
  <si>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</si>
  <si>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</si>
  <si>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</si>
  <si>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</si>
  <si>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</si>
  <si>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</si>
  <si>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</si>
  <si>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</si>
  <si>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</si>
  <si>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</si>
  <si>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</si>
  <si>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</si>
  <si>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</si>
  <si>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</si>
  <si>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</si>
  <si>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</si>
  <si>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</si>
  <si>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</si>
  <si>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</si>
  <si>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</si>
  <si>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</si>
  <si>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</si>
  <si>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</si>
  <si>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</si>
  <si>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</si>
  <si>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</si>
  <si>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</si>
  <si>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</si>
  <si>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</si>
  <si>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</si>
  <si>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</si>
  <si>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</si>
  <si>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</si>
  <si>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</si>
  <si>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</si>
  <si>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Seed Treatment</t>
  </si>
  <si>
    <t xml:space="preserve">  Nitrogen*</t>
  </si>
  <si>
    <t>(Approximate Range per Acre : $300 to $650)</t>
  </si>
  <si>
    <t>(Approximate Range per Acre : $50 to $180)</t>
  </si>
  <si>
    <t>(Approximate Range per Acre : $350 to $850)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</si>
  <si>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</si>
  <si>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</si>
  <si>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</si>
  <si>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</si>
  <si>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</si>
  <si>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</si>
  <si>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</si>
  <si>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 xml:space="preserve">                                      NET RETURNS PER ACRE ABOVE SPECIFIED VARIABLE EXPENSES</t>
  </si>
  <si>
    <t>ALABAMA, 2014</t>
  </si>
  <si>
    <t>CORN North Ala. Conventional Tillage- Enterprise Planning Budget Summary</t>
  </si>
  <si>
    <t>* N rate 1.2 lb. N/Yield Goal Bushel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</si>
</sst>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0_)"/>
    <numFmt numFmtId="165" formatCode="0_)"/>
    <numFmt numFmtId="166" formatCode="&quot;$&quot;#,##0.00"/>
    <numFmt numFmtId="167" formatCode="0.000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NumberFormat="1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7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 applyBorder="1" applyProtection="1"/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164" fontId="24" fillId="0" borderId="0" xfId="0" applyNumberFormat="1" applyFont="1" applyBorder="1" applyProtection="1"/>
    <xf numFmtId="164" fontId="24" fillId="0" borderId="0" xfId="0" applyNumberFormat="1" applyFont="1" applyAlignment="1" applyProtection="1">
      <alignment horizontal="right"/>
    </xf>
    <xf numFmtId="164" fontId="27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  <xf numFmtId="0" fontId="0" fillId="0" borderId="0" xfId="0" applyFill="1" applyBorder="1"/>
    <xf numFmtId="44" fontId="0" fillId="0" borderId="0" xfId="28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ngemw/Downloads/2013_Dryland_Co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C6">
            <v>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/>
  </sheetViews>
  <sheetFormatPr defaultColWidth="9.109375" defaultRowHeight="13.2" x14ac:dyDescent="0.25"/>
  <cols>
    <col min="1" max="1" width="9.5546875" style="2" customWidth="1"/>
    <col min="2" max="2" width="28.6640625" style="2" customWidth="1"/>
    <col min="3" max="3" width="7.6640625" style="2" customWidth="1"/>
    <col min="4" max="6" width="11.6640625" style="2" customWidth="1"/>
    <col min="7" max="7" width="13.5546875" style="2" customWidth="1"/>
    <col min="8" max="8" width="7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09375" style="2"/>
  </cols>
  <sheetData>
    <row r="1" spans="1:47" ht="13.8" x14ac:dyDescent="0.25">
      <c r="A1" s="1" t="s">
        <v>68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5">
      <c r="A2" s="6" t="s">
        <v>1</v>
      </c>
      <c r="B2" s="7"/>
      <c r="C2" s="73" t="s">
        <v>65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3.8" x14ac:dyDescent="0.25">
      <c r="A3" s="6" t="s">
        <v>2</v>
      </c>
      <c r="B3" s="8"/>
      <c r="C3" s="8"/>
      <c r="E3" s="9" t="s">
        <v>3</v>
      </c>
      <c r="F3" s="10">
        <v>120</v>
      </c>
      <c r="G3" s="9" t="s">
        <v>4</v>
      </c>
      <c r="H3" s="8"/>
      <c r="I3" s="8"/>
      <c r="J3" s="8"/>
      <c r="K3" s="8"/>
      <c r="L3" s="8"/>
      <c r="M3" s="3"/>
      <c r="N3" s="4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3.8" x14ac:dyDescent="0.25">
      <c r="A4" s="12" t="s">
        <v>67</v>
      </c>
      <c r="B4" s="13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3.8" x14ac:dyDescent="0.25">
      <c r="A5" s="12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3.8" x14ac:dyDescent="0.25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4" t="s">
        <v>0</v>
      </c>
      <c r="AO6" s="3"/>
      <c r="AP6" s="3"/>
      <c r="AQ6" s="3"/>
      <c r="AR6" s="3"/>
      <c r="AS6" s="3"/>
      <c r="AT6" s="3"/>
      <c r="AU6" s="3"/>
    </row>
    <row r="7" spans="1:47" ht="13.8" x14ac:dyDescent="0.25">
      <c r="A7" s="8"/>
      <c r="B7" s="8"/>
      <c r="C7" s="9"/>
      <c r="D7" s="9"/>
      <c r="E7" s="15" t="s">
        <v>7</v>
      </c>
      <c r="F7" s="15" t="s">
        <v>8</v>
      </c>
      <c r="G7" s="16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3.8" x14ac:dyDescent="0.25">
      <c r="A8" s="17" t="s">
        <v>0</v>
      </c>
      <c r="B8" s="9"/>
      <c r="C8" s="18" t="s">
        <v>10</v>
      </c>
      <c r="D8" s="19" t="s">
        <v>11</v>
      </c>
      <c r="E8" s="19" t="s">
        <v>12</v>
      </c>
      <c r="F8" s="19" t="s">
        <v>13</v>
      </c>
      <c r="G8" s="20" t="s">
        <v>14</v>
      </c>
      <c r="H8" s="8"/>
      <c r="I8" s="21"/>
      <c r="J8" s="21"/>
      <c r="K8" s="21"/>
      <c r="L8" s="21"/>
      <c r="M8" s="3"/>
      <c r="N8" s="22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3"/>
      <c r="B9" s="24"/>
      <c r="C9" s="25"/>
      <c r="D9" s="26"/>
      <c r="E9" s="26"/>
      <c r="F9" s="27"/>
      <c r="G9" s="28"/>
      <c r="H9" s="8"/>
      <c r="I9" s="21"/>
      <c r="J9" s="21"/>
      <c r="K9" s="21"/>
      <c r="L9" s="21"/>
      <c r="M9" s="3"/>
      <c r="N9" s="2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4"/>
      <c r="AO9" s="3"/>
      <c r="AP9" s="3"/>
      <c r="AQ9" s="3"/>
      <c r="AR9" s="3"/>
      <c r="AS9" s="3"/>
      <c r="AT9" s="3"/>
      <c r="AU9" s="3"/>
    </row>
    <row r="10" spans="1:47" ht="13.8" x14ac:dyDescent="0.25">
      <c r="A10" s="1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3.8" x14ac:dyDescent="0.25">
      <c r="A11" s="8"/>
      <c r="B11" s="29" t="s">
        <v>16</v>
      </c>
      <c r="C11" s="30" t="s">
        <v>17</v>
      </c>
      <c r="D11" s="31">
        <v>28</v>
      </c>
      <c r="E11" s="32">
        <v>3.2</v>
      </c>
      <c r="F11" s="33">
        <f>+E11*D11</f>
        <v>89.600000000000009</v>
      </c>
      <c r="G11" s="28" t="s">
        <v>18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3.8" x14ac:dyDescent="0.25">
      <c r="A12" s="8"/>
      <c r="B12" s="29" t="s">
        <v>54</v>
      </c>
      <c r="C12" s="30" t="s">
        <v>20</v>
      </c>
      <c r="D12" s="32">
        <v>0.25</v>
      </c>
      <c r="E12" s="32">
        <v>12</v>
      </c>
      <c r="F12" s="33">
        <f>+E12*D12</f>
        <v>3</v>
      </c>
      <c r="G12" s="28" t="s">
        <v>18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3.8" x14ac:dyDescent="0.25">
      <c r="A13" s="8"/>
      <c r="B13" s="29" t="s">
        <v>19</v>
      </c>
      <c r="C13" s="30" t="s">
        <v>20</v>
      </c>
      <c r="D13" s="32">
        <v>1</v>
      </c>
      <c r="E13" s="32">
        <v>0</v>
      </c>
      <c r="F13" s="33">
        <f>+E13*D13</f>
        <v>0</v>
      </c>
      <c r="G13" s="28" t="s">
        <v>18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3.8" x14ac:dyDescent="0.25">
      <c r="A14" s="8"/>
      <c r="B14" s="29" t="s">
        <v>21</v>
      </c>
      <c r="D14" s="32"/>
      <c r="E14" s="32"/>
      <c r="F14" s="33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3.8" x14ac:dyDescent="0.25">
      <c r="A15" s="8"/>
      <c r="B15" s="29" t="s">
        <v>55</v>
      </c>
      <c r="C15" s="30" t="s">
        <v>22</v>
      </c>
      <c r="D15" s="75">
        <f>+F3*1.2</f>
        <v>144</v>
      </c>
      <c r="E15" s="32">
        <v>0.6</v>
      </c>
      <c r="F15" s="33">
        <f t="shared" ref="F15:F33" si="0">+E15*D15</f>
        <v>86.399999999999991</v>
      </c>
      <c r="G15" s="34" t="s">
        <v>18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3.8" x14ac:dyDescent="0.25">
      <c r="A16" s="8"/>
      <c r="B16" s="29" t="s">
        <v>23</v>
      </c>
      <c r="C16" s="30" t="s">
        <v>22</v>
      </c>
      <c r="D16" s="35">
        <v>60</v>
      </c>
      <c r="E16" s="32">
        <v>0.45</v>
      </c>
      <c r="F16" s="33">
        <f t="shared" si="0"/>
        <v>27</v>
      </c>
      <c r="G16" s="28" t="s">
        <v>18</v>
      </c>
      <c r="H16" s="8"/>
      <c r="I16" s="8"/>
      <c r="J16" s="8"/>
      <c r="K16" s="8"/>
      <c r="L16" s="8"/>
      <c r="M16" s="36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3.8" x14ac:dyDescent="0.25">
      <c r="A17" s="8"/>
      <c r="B17" s="29" t="s">
        <v>24</v>
      </c>
      <c r="C17" s="30" t="s">
        <v>22</v>
      </c>
      <c r="D17" s="35">
        <v>60</v>
      </c>
      <c r="E17" s="32">
        <v>0.45</v>
      </c>
      <c r="F17" s="33">
        <f t="shared" si="0"/>
        <v>27</v>
      </c>
      <c r="G17" s="28" t="s">
        <v>18</v>
      </c>
      <c r="H17" s="8"/>
      <c r="I17" s="8"/>
      <c r="J17" s="8"/>
      <c r="K17" s="8"/>
      <c r="L17" s="8"/>
      <c r="M17" s="36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3.8" x14ac:dyDescent="0.25">
      <c r="A18" s="8"/>
      <c r="B18" s="29" t="s">
        <v>25</v>
      </c>
      <c r="C18" s="30" t="s">
        <v>20</v>
      </c>
      <c r="D18" s="31">
        <v>1</v>
      </c>
      <c r="E18" s="32">
        <v>12</v>
      </c>
      <c r="F18" s="33">
        <f t="shared" si="0"/>
        <v>12</v>
      </c>
      <c r="G18" s="28" t="s">
        <v>18</v>
      </c>
      <c r="H18" s="8"/>
      <c r="I18" s="8"/>
      <c r="J18" s="8"/>
      <c r="K18" s="8"/>
      <c r="L18" s="8"/>
      <c r="M18" s="36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3.8" x14ac:dyDescent="0.25">
      <c r="A19" s="8"/>
      <c r="B19" s="29" t="s">
        <v>26</v>
      </c>
      <c r="C19" s="30" t="s">
        <v>27</v>
      </c>
      <c r="D19" s="31">
        <v>0.33</v>
      </c>
      <c r="E19" s="32">
        <v>35</v>
      </c>
      <c r="F19" s="33">
        <f t="shared" si="0"/>
        <v>11.55</v>
      </c>
      <c r="G19" s="28" t="s">
        <v>18</v>
      </c>
      <c r="H19" s="8"/>
      <c r="I19" s="8"/>
      <c r="J19" s="8"/>
      <c r="K19" s="8"/>
      <c r="L19" s="8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" t="s">
        <v>0</v>
      </c>
      <c r="AO19" s="3"/>
      <c r="AP19" s="3"/>
      <c r="AQ19" s="3"/>
      <c r="AR19" s="3"/>
      <c r="AS19" s="3"/>
      <c r="AT19" s="3"/>
      <c r="AU19" s="3"/>
    </row>
    <row r="20" spans="1:47" ht="13.8" x14ac:dyDescent="0.25">
      <c r="A20" s="8"/>
      <c r="B20" s="29" t="s">
        <v>28</v>
      </c>
      <c r="C20" s="30" t="s">
        <v>20</v>
      </c>
      <c r="D20" s="31">
        <v>1</v>
      </c>
      <c r="E20" s="32">
        <v>18</v>
      </c>
      <c r="F20" s="33">
        <f t="shared" si="0"/>
        <v>18</v>
      </c>
      <c r="G20" s="28" t="s">
        <v>18</v>
      </c>
      <c r="H20" s="8"/>
      <c r="I20" s="8"/>
      <c r="J20" s="8"/>
      <c r="K20" s="8"/>
      <c r="L20" s="8"/>
      <c r="M20" s="3"/>
      <c r="N20" s="3"/>
      <c r="O20" s="11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3.8" x14ac:dyDescent="0.25">
      <c r="A21" s="8"/>
      <c r="B21" s="29" t="s">
        <v>29</v>
      </c>
      <c r="C21" s="30" t="s">
        <v>20</v>
      </c>
      <c r="D21" s="31">
        <v>1</v>
      </c>
      <c r="E21" s="32">
        <v>8</v>
      </c>
      <c r="F21" s="33">
        <f t="shared" si="0"/>
        <v>8</v>
      </c>
      <c r="G21" s="28" t="s">
        <v>18</v>
      </c>
      <c r="H21" s="8"/>
      <c r="I21" s="8"/>
      <c r="J21" s="8"/>
      <c r="K21" s="8"/>
      <c r="L21" s="8"/>
      <c r="M21" s="3"/>
      <c r="N21" s="4"/>
      <c r="O21" s="3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3.8" x14ac:dyDescent="0.25">
      <c r="A22" s="8"/>
      <c r="B22" s="29" t="s">
        <v>30</v>
      </c>
      <c r="C22" s="30" t="s">
        <v>20</v>
      </c>
      <c r="D22" s="31">
        <v>1</v>
      </c>
      <c r="E22" s="32">
        <v>18</v>
      </c>
      <c r="F22" s="33">
        <f t="shared" si="0"/>
        <v>18</v>
      </c>
      <c r="G22" s="28" t="s">
        <v>18</v>
      </c>
      <c r="H22" s="8"/>
      <c r="I22" s="8"/>
      <c r="J22" s="8"/>
      <c r="K22" s="8"/>
      <c r="L22" s="8"/>
      <c r="M22" s="3"/>
      <c r="N22" s="3"/>
      <c r="O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3.8" x14ac:dyDescent="0.25">
      <c r="A23" s="8"/>
      <c r="B23" s="29" t="s">
        <v>31</v>
      </c>
      <c r="C23" s="30" t="s">
        <v>20</v>
      </c>
      <c r="D23" s="31">
        <v>1</v>
      </c>
      <c r="E23" s="32">
        <v>0</v>
      </c>
      <c r="F23" s="33">
        <f t="shared" si="0"/>
        <v>0</v>
      </c>
      <c r="G23" s="28" t="s">
        <v>18</v>
      </c>
      <c r="H23" s="8"/>
      <c r="I23" s="8"/>
      <c r="J23" s="8"/>
      <c r="K23" s="8"/>
      <c r="L23" s="8"/>
      <c r="M23" s="3"/>
      <c r="N23" s="3"/>
      <c r="O23" s="3"/>
      <c r="P23" s="3"/>
      <c r="Q23" s="3"/>
      <c r="S23" s="3"/>
      <c r="T23" s="3"/>
      <c r="U23" s="3"/>
      <c r="V23" s="3"/>
      <c r="W23" s="3"/>
      <c r="X23" s="3"/>
      <c r="Y23" s="3"/>
      <c r="Z23" s="5"/>
      <c r="AO23" s="3"/>
      <c r="AP23" s="3"/>
      <c r="AQ23" s="3"/>
      <c r="AR23" s="3"/>
      <c r="AS23" s="3"/>
      <c r="AT23" s="3"/>
      <c r="AU23" s="3"/>
    </row>
    <row r="24" spans="1:47" ht="13.8" x14ac:dyDescent="0.25">
      <c r="A24" s="8"/>
      <c r="B24" s="37" t="s">
        <v>32</v>
      </c>
      <c r="C24" s="30" t="s">
        <v>20</v>
      </c>
      <c r="D24" s="31">
        <v>0</v>
      </c>
      <c r="E24" s="32">
        <v>5</v>
      </c>
      <c r="F24" s="33">
        <f t="shared" si="0"/>
        <v>0</v>
      </c>
      <c r="G24" s="28" t="s">
        <v>18</v>
      </c>
      <c r="H24" s="8"/>
      <c r="I24" s="8"/>
      <c r="J24" s="8"/>
      <c r="K24" s="8"/>
      <c r="L24" s="8"/>
      <c r="M24" s="3"/>
      <c r="N24" s="3"/>
      <c r="O24" s="3"/>
      <c r="P24" s="38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3.8" x14ac:dyDescent="0.25">
      <c r="A25" s="8"/>
      <c r="B25" s="29" t="s">
        <v>59</v>
      </c>
      <c r="C25" s="30" t="s">
        <v>60</v>
      </c>
      <c r="D25" s="31">
        <v>0</v>
      </c>
      <c r="E25" s="32">
        <v>12</v>
      </c>
      <c r="F25" s="33">
        <f>+E25*D25</f>
        <v>0</v>
      </c>
      <c r="G25" s="28" t="s">
        <v>18</v>
      </c>
      <c r="H25" s="8"/>
      <c r="I25" s="8"/>
      <c r="J25" s="8"/>
      <c r="K25" s="8"/>
      <c r="L25" s="8"/>
      <c r="M25" s="3"/>
      <c r="N25" s="3"/>
      <c r="O25" s="3"/>
      <c r="P25" s="38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3.8" x14ac:dyDescent="0.25">
      <c r="A26" s="8"/>
      <c r="B26" s="29" t="s">
        <v>33</v>
      </c>
      <c r="C26" s="30" t="s">
        <v>34</v>
      </c>
      <c r="D26" s="76">
        <f>+F3</f>
        <v>120</v>
      </c>
      <c r="E26" s="32">
        <v>0.25</v>
      </c>
      <c r="F26" s="33">
        <f t="shared" si="0"/>
        <v>30</v>
      </c>
      <c r="G26" s="28" t="s">
        <v>18</v>
      </c>
      <c r="I26" s="8"/>
      <c r="J26" s="8"/>
      <c r="M26" s="3"/>
      <c r="N26" s="4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5" t="s">
        <v>0</v>
      </c>
      <c r="AO26" s="3"/>
      <c r="AP26" s="3"/>
      <c r="AQ26" s="3"/>
      <c r="AR26" s="3"/>
      <c r="AS26" s="3"/>
      <c r="AT26" s="3"/>
      <c r="AU26" s="3"/>
    </row>
    <row r="27" spans="1:47" ht="13.8" x14ac:dyDescent="0.25">
      <c r="A27" s="8"/>
      <c r="B27" s="29" t="s">
        <v>35</v>
      </c>
      <c r="C27" s="30" t="s">
        <v>34</v>
      </c>
      <c r="D27" s="76">
        <f>+F3</f>
        <v>120</v>
      </c>
      <c r="E27" s="32">
        <v>0.3</v>
      </c>
      <c r="F27" s="33">
        <f t="shared" si="0"/>
        <v>36</v>
      </c>
      <c r="G27" s="28" t="s">
        <v>18</v>
      </c>
      <c r="H27" s="8"/>
      <c r="I27" s="8"/>
      <c r="J27" s="8"/>
      <c r="K27" s="8"/>
      <c r="L27" s="8"/>
      <c r="M27" s="3"/>
      <c r="N27" s="4"/>
      <c r="O27" s="11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O27" s="3"/>
      <c r="AP27" s="3"/>
      <c r="AQ27" s="3"/>
      <c r="AR27" s="3"/>
      <c r="AS27" s="3"/>
      <c r="AT27" s="3"/>
      <c r="AU27" s="3"/>
    </row>
    <row r="28" spans="1:47" ht="13.8" x14ac:dyDescent="0.25">
      <c r="A28" s="8"/>
      <c r="B28" s="29" t="s">
        <v>36</v>
      </c>
      <c r="C28" s="30" t="s">
        <v>20</v>
      </c>
      <c r="D28" s="31">
        <v>1</v>
      </c>
      <c r="E28" s="32">
        <v>20</v>
      </c>
      <c r="F28" s="33">
        <f t="shared" si="0"/>
        <v>20</v>
      </c>
      <c r="G28" s="28" t="s">
        <v>18</v>
      </c>
      <c r="H28" s="8"/>
      <c r="I28" s="8"/>
      <c r="J28" s="8"/>
      <c r="L28" s="8"/>
      <c r="M28" s="3"/>
      <c r="N28" s="4"/>
      <c r="O28" s="11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3.8" x14ac:dyDescent="0.25">
      <c r="A29" s="8"/>
      <c r="B29" s="29" t="s">
        <v>37</v>
      </c>
      <c r="C29" s="30" t="s">
        <v>20</v>
      </c>
      <c r="D29" s="39">
        <v>0</v>
      </c>
      <c r="E29" s="32">
        <v>9</v>
      </c>
      <c r="F29" s="33">
        <f t="shared" si="0"/>
        <v>0</v>
      </c>
      <c r="G29" s="28" t="s">
        <v>18</v>
      </c>
      <c r="H29" s="8"/>
      <c r="I29" s="8"/>
      <c r="J29" s="8"/>
      <c r="L29" s="8"/>
      <c r="M29" s="3"/>
      <c r="N29" s="4"/>
      <c r="O29" s="11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3.8" x14ac:dyDescent="0.25">
      <c r="A30" s="8"/>
      <c r="B30" s="29" t="s">
        <v>38</v>
      </c>
      <c r="C30" s="30" t="s">
        <v>20</v>
      </c>
      <c r="D30" s="39">
        <v>0</v>
      </c>
      <c r="E30" s="32">
        <v>40</v>
      </c>
      <c r="F30" s="33">
        <f t="shared" si="0"/>
        <v>0</v>
      </c>
      <c r="G30" s="28" t="s">
        <v>18</v>
      </c>
      <c r="H30" s="8"/>
      <c r="I30" s="8"/>
      <c r="J30" s="8"/>
      <c r="K30" s="8"/>
      <c r="L30" s="8"/>
      <c r="M30" s="3"/>
      <c r="N30" s="4"/>
      <c r="O30" s="11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3.8" x14ac:dyDescent="0.25">
      <c r="A31" s="8"/>
      <c r="B31" s="29" t="s">
        <v>39</v>
      </c>
      <c r="C31" s="30" t="s">
        <v>40</v>
      </c>
      <c r="D31" s="39">
        <v>1.2</v>
      </c>
      <c r="E31" s="32">
        <v>11.25</v>
      </c>
      <c r="F31" s="33">
        <f t="shared" si="0"/>
        <v>13.5</v>
      </c>
      <c r="G31" s="28" t="s">
        <v>18</v>
      </c>
      <c r="H31" s="8"/>
      <c r="I31" s="8"/>
      <c r="J31" s="8"/>
      <c r="K31" s="8"/>
      <c r="L31" s="8"/>
      <c r="M31" s="3"/>
      <c r="N31" s="4"/>
      <c r="O31" s="11"/>
      <c r="P31" s="3"/>
      <c r="Q31" s="3"/>
      <c r="R31" s="3">
        <f>220*0.04</f>
        <v>8.8000000000000007</v>
      </c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3.8" x14ac:dyDescent="0.25">
      <c r="B32" s="29" t="s">
        <v>41</v>
      </c>
      <c r="C32" s="30" t="s">
        <v>20</v>
      </c>
      <c r="D32" s="31">
        <v>1</v>
      </c>
      <c r="E32" s="32">
        <v>31</v>
      </c>
      <c r="F32" s="33">
        <f t="shared" si="0"/>
        <v>31</v>
      </c>
      <c r="G32" s="28" t="s">
        <v>18</v>
      </c>
      <c r="H32" s="8"/>
      <c r="I32" s="8"/>
      <c r="J32" s="8"/>
      <c r="K32" s="8"/>
      <c r="L32" s="8"/>
      <c r="M32" s="3"/>
      <c r="N32" s="4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.25" customHeight="1" x14ac:dyDescent="0.25">
      <c r="A33" s="8"/>
      <c r="B33" s="29" t="s">
        <v>42</v>
      </c>
      <c r="C33" s="30" t="s">
        <v>43</v>
      </c>
      <c r="D33" s="74">
        <f>+(SUM(F11:F32))/2</f>
        <v>215.52500000000001</v>
      </c>
      <c r="E33" s="40">
        <v>5.5E-2</v>
      </c>
      <c r="F33" s="33">
        <f t="shared" si="0"/>
        <v>11.853875</v>
      </c>
      <c r="G33" s="28" t="s">
        <v>18</v>
      </c>
      <c r="H33" s="8"/>
      <c r="I33" s="8"/>
      <c r="J33" s="8"/>
      <c r="K33" s="41"/>
      <c r="M33" s="3"/>
      <c r="N33" s="3"/>
      <c r="O33" s="11"/>
      <c r="P33" s="3"/>
      <c r="Q33" s="3"/>
      <c r="R33" s="3"/>
      <c r="S33" s="3"/>
      <c r="T33" s="3"/>
      <c r="U33" s="3"/>
      <c r="V33" s="3"/>
      <c r="W33" s="3"/>
      <c r="X33" s="3"/>
      <c r="Y33" s="3"/>
      <c r="Z33" s="5" t="s">
        <v>0</v>
      </c>
      <c r="AO33" s="3"/>
      <c r="AP33" s="3"/>
      <c r="AQ33" s="3"/>
      <c r="AR33" s="3"/>
      <c r="AS33" s="3"/>
      <c r="AT33" s="3"/>
      <c r="AU33" s="3"/>
    </row>
    <row r="34" spans="1:47" ht="8.25" customHeight="1" x14ac:dyDescent="0.25">
      <c r="A34" s="8"/>
      <c r="B34" s="17"/>
      <c r="C34" s="11"/>
      <c r="D34" s="42"/>
      <c r="E34" s="41" t="s">
        <v>44</v>
      </c>
      <c r="F34" s="33"/>
      <c r="G34" s="28"/>
      <c r="H34" s="8"/>
      <c r="I34" s="8"/>
      <c r="J34" s="8"/>
      <c r="K34" s="8"/>
      <c r="L34" s="8"/>
      <c r="M34" s="3"/>
      <c r="N34" s="4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O34" s="3"/>
      <c r="AP34" s="3"/>
      <c r="AQ34" s="3"/>
      <c r="AR34" s="3"/>
      <c r="AS34" s="3"/>
      <c r="AT34" s="3"/>
      <c r="AU34" s="3"/>
    </row>
    <row r="35" spans="1:47" ht="13.8" x14ac:dyDescent="0.25">
      <c r="A35" s="1" t="s">
        <v>45</v>
      </c>
      <c r="B35" s="8"/>
      <c r="C35" s="8"/>
      <c r="D35" s="41"/>
      <c r="E35" s="41"/>
      <c r="F35" s="43">
        <f>SUM(F11:F33)</f>
        <v>442.90387500000003</v>
      </c>
      <c r="G35" s="28" t="s">
        <v>18</v>
      </c>
      <c r="H35" s="8"/>
      <c r="I35" s="41"/>
      <c r="J35" s="41"/>
      <c r="K35" s="8"/>
      <c r="L35" s="8"/>
      <c r="M35" s="3"/>
      <c r="N35" s="22"/>
      <c r="O35" s="1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O35" s="3"/>
      <c r="AP35" s="3"/>
      <c r="AQ35" s="3"/>
      <c r="AR35" s="3"/>
      <c r="AS35" s="3"/>
      <c r="AT35" s="3"/>
      <c r="AU35" s="3"/>
    </row>
    <row r="36" spans="1:47" ht="14.25" customHeight="1" x14ac:dyDescent="0.25">
      <c r="A36" s="8"/>
      <c r="B36" s="44" t="s">
        <v>56</v>
      </c>
      <c r="C36" s="8"/>
      <c r="E36" s="3"/>
      <c r="F36" s="45"/>
      <c r="G36" s="8"/>
      <c r="H36" s="8"/>
      <c r="I36" s="8"/>
      <c r="J36" s="8"/>
      <c r="K36" s="8"/>
      <c r="L36" s="8"/>
      <c r="M36" s="3"/>
      <c r="N36" s="4"/>
      <c r="O36" s="11"/>
      <c r="P36" s="3"/>
      <c r="Q36" s="3"/>
      <c r="R36" s="3"/>
      <c r="S36" s="3"/>
      <c r="T36" s="3"/>
      <c r="U36" s="3"/>
      <c r="V36" s="3"/>
      <c r="W36" s="3"/>
      <c r="X36" s="3"/>
      <c r="Y36" s="3"/>
      <c r="Z36" s="5" t="s">
        <v>0</v>
      </c>
      <c r="AO36" s="3"/>
      <c r="AP36" s="3"/>
      <c r="AQ36" s="3"/>
      <c r="AR36" s="3"/>
      <c r="AS36" s="3"/>
      <c r="AT36" s="3"/>
      <c r="AU36" s="3"/>
    </row>
    <row r="37" spans="1:47" ht="13.8" x14ac:dyDescent="0.25">
      <c r="A37" s="1" t="s">
        <v>46</v>
      </c>
      <c r="B37" s="8"/>
      <c r="C37" s="8"/>
      <c r="D37" s="41"/>
      <c r="E37" s="41"/>
      <c r="F37" s="33"/>
      <c r="G37" s="8"/>
      <c r="H37" s="8"/>
      <c r="I37" s="8"/>
      <c r="J37" s="8"/>
      <c r="K37" s="8"/>
      <c r="L37" s="8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" t="s">
        <v>0</v>
      </c>
      <c r="AO37" s="3"/>
      <c r="AP37" s="3"/>
      <c r="AQ37" s="3"/>
      <c r="AR37" s="3"/>
      <c r="AS37" s="3"/>
      <c r="AT37" s="3"/>
      <c r="AU37" s="3"/>
    </row>
    <row r="38" spans="1:47" ht="13.8" x14ac:dyDescent="0.25">
      <c r="A38" s="8"/>
      <c r="B38" s="29" t="s">
        <v>41</v>
      </c>
      <c r="C38" s="30" t="s">
        <v>20</v>
      </c>
      <c r="D38" s="32">
        <v>1</v>
      </c>
      <c r="E38" s="32">
        <v>36</v>
      </c>
      <c r="F38" s="33">
        <f>+E38*D38</f>
        <v>36</v>
      </c>
      <c r="G38" s="28" t="s">
        <v>18</v>
      </c>
      <c r="H38" s="8"/>
      <c r="I38" s="8"/>
      <c r="J38" s="8"/>
      <c r="K38" s="8"/>
      <c r="L38" s="8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3.8" x14ac:dyDescent="0.25">
      <c r="A39" s="8"/>
      <c r="B39" s="29" t="s">
        <v>59</v>
      </c>
      <c r="C39" s="30" t="s">
        <v>20</v>
      </c>
      <c r="D39" s="32">
        <v>0</v>
      </c>
      <c r="E39" s="32">
        <v>125</v>
      </c>
      <c r="F39" s="33">
        <f>+E39*D39</f>
        <v>0</v>
      </c>
      <c r="G39" s="28" t="s">
        <v>18</v>
      </c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O39" s="3"/>
      <c r="AP39" s="3"/>
      <c r="AQ39" s="3"/>
      <c r="AR39" s="3"/>
      <c r="AS39" s="3"/>
      <c r="AT39" s="3"/>
      <c r="AU39" s="3"/>
    </row>
    <row r="40" spans="1:47" ht="13.8" x14ac:dyDescent="0.25">
      <c r="A40" s="8"/>
      <c r="B40" s="29" t="s">
        <v>47</v>
      </c>
      <c r="C40" s="30" t="s">
        <v>20</v>
      </c>
      <c r="D40" s="32">
        <v>1</v>
      </c>
      <c r="E40" s="32">
        <v>0</v>
      </c>
      <c r="F40" s="33">
        <f>E40*D40</f>
        <v>0</v>
      </c>
      <c r="G40" s="28" t="s">
        <v>18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/>
      <c r="AO40" s="3"/>
      <c r="AP40" s="3"/>
      <c r="AQ40" s="3"/>
      <c r="AR40" s="3"/>
      <c r="AS40" s="3"/>
      <c r="AT40" s="3"/>
      <c r="AU40" s="3"/>
    </row>
    <row r="41" spans="1:47" ht="13.8" x14ac:dyDescent="0.25">
      <c r="A41" s="8"/>
      <c r="B41" s="29" t="s">
        <v>48</v>
      </c>
      <c r="C41" s="30" t="s">
        <v>43</v>
      </c>
      <c r="D41" s="32">
        <f>+F35</f>
        <v>442.90387500000003</v>
      </c>
      <c r="E41" s="32">
        <v>0.08</v>
      </c>
      <c r="F41" s="33">
        <f>E41*D41</f>
        <v>35.432310000000001</v>
      </c>
      <c r="G41" s="28" t="s">
        <v>18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 t="s">
        <v>0</v>
      </c>
      <c r="AO41" s="3"/>
      <c r="AP41" s="3"/>
      <c r="AQ41" s="3"/>
      <c r="AR41" s="3"/>
      <c r="AS41" s="3"/>
      <c r="AT41" s="3"/>
      <c r="AU41" s="3"/>
    </row>
    <row r="42" spans="1:47" ht="8.25" customHeight="1" x14ac:dyDescent="0.25">
      <c r="A42" s="8"/>
      <c r="B42" s="8"/>
      <c r="C42" s="3"/>
      <c r="D42" s="41"/>
      <c r="E42" s="41"/>
      <c r="F42" s="33"/>
      <c r="G42" s="46"/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 t="s">
        <v>0</v>
      </c>
      <c r="AO42" s="3"/>
      <c r="AP42" s="3"/>
      <c r="AQ42" s="3"/>
      <c r="AR42" s="3"/>
      <c r="AS42" s="3"/>
      <c r="AT42" s="3"/>
      <c r="AU42" s="3"/>
    </row>
    <row r="43" spans="1:47" ht="13.8" x14ac:dyDescent="0.25">
      <c r="A43" s="1" t="s">
        <v>49</v>
      </c>
      <c r="B43" s="8"/>
      <c r="C43" s="3"/>
      <c r="D43" s="41"/>
      <c r="E43" s="41"/>
      <c r="F43" s="43">
        <f>SUM(F38:F41)</f>
        <v>71.432310000000001</v>
      </c>
      <c r="G43" s="28" t="s">
        <v>18</v>
      </c>
      <c r="H43" s="8"/>
      <c r="I43" s="41"/>
      <c r="J43" s="41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O43" s="3"/>
      <c r="AP43" s="3"/>
      <c r="AQ43" s="3"/>
      <c r="AR43" s="3"/>
      <c r="AS43" s="3"/>
      <c r="AT43" s="3"/>
      <c r="AU43" s="3"/>
    </row>
    <row r="44" spans="1:47" ht="13.8" x14ac:dyDescent="0.25">
      <c r="A44" s="1"/>
      <c r="B44" s="44" t="s">
        <v>57</v>
      </c>
      <c r="C44" s="3"/>
      <c r="E44" s="41"/>
      <c r="F44" s="33"/>
      <c r="G44" s="28"/>
      <c r="H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O44" s="3"/>
      <c r="AP44" s="3"/>
      <c r="AQ44" s="3"/>
      <c r="AR44" s="3"/>
      <c r="AS44" s="3"/>
      <c r="AT44" s="3"/>
      <c r="AU44" s="3"/>
    </row>
    <row r="45" spans="1:47" ht="13.8" x14ac:dyDescent="0.25">
      <c r="A45" s="8"/>
      <c r="B45" s="8"/>
      <c r="C45" s="8"/>
      <c r="D45" s="41"/>
      <c r="E45" s="41"/>
      <c r="F45" s="33"/>
      <c r="G45" s="8"/>
      <c r="H45" s="8"/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4.25" customHeight="1" x14ac:dyDescent="0.25">
      <c r="A46" s="47" t="s">
        <v>50</v>
      </c>
      <c r="B46" s="48"/>
      <c r="C46" s="48"/>
      <c r="D46" s="49"/>
      <c r="E46" s="49"/>
      <c r="F46" s="50">
        <f>F35+F43</f>
        <v>514.336185</v>
      </c>
      <c r="G46" s="34" t="s">
        <v>18</v>
      </c>
      <c r="H46" s="21"/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4.25" customHeight="1" x14ac:dyDescent="0.25">
      <c r="B47" s="44" t="s">
        <v>58</v>
      </c>
      <c r="C47" s="51"/>
      <c r="E47" s="3"/>
      <c r="F47" s="52"/>
      <c r="G47" s="53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5" t="s"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3.8" x14ac:dyDescent="0.25">
      <c r="B48" s="1"/>
      <c r="C48" s="13"/>
      <c r="D48" s="13"/>
      <c r="E48" s="8"/>
      <c r="F48" s="8"/>
      <c r="G48" s="8"/>
      <c r="I48" s="8"/>
      <c r="J48" s="8"/>
      <c r="K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3.8" x14ac:dyDescent="0.25">
      <c r="A49" s="54"/>
      <c r="B49" s="6" t="s">
        <v>66</v>
      </c>
      <c r="C49" s="8"/>
      <c r="D49" s="8"/>
      <c r="E49" s="8"/>
      <c r="F49" s="8"/>
      <c r="G49" s="5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4.25" customHeight="1" x14ac:dyDescent="0.25">
      <c r="A50" s="54"/>
      <c r="B50" s="6" t="s">
        <v>63</v>
      </c>
      <c r="C50" s="54"/>
      <c r="D50" s="56"/>
      <c r="E50" s="56"/>
      <c r="F50" s="56"/>
      <c r="G50" s="5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4.25" customHeight="1" x14ac:dyDescent="0.25">
      <c r="A51" s="54"/>
      <c r="B51" s="60"/>
      <c r="C51" s="61" t="s">
        <v>62</v>
      </c>
      <c r="D51" s="62"/>
      <c r="E51" s="63"/>
      <c r="F51" s="62"/>
      <c r="G51" s="6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5">
      <c r="A52" s="54"/>
      <c r="B52" s="65" t="s">
        <v>61</v>
      </c>
      <c r="C52" s="66">
        <v>4</v>
      </c>
      <c r="D52" s="67">
        <v>4.5</v>
      </c>
      <c r="E52" s="67">
        <v>5</v>
      </c>
      <c r="F52" s="67">
        <v>5.5</v>
      </c>
      <c r="G52" s="68">
        <v>6</v>
      </c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5" t="s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5" customHeight="1" x14ac:dyDescent="0.25">
      <c r="A53" s="54"/>
      <c r="B53" s="69">
        <v>100</v>
      </c>
      <c r="C53" s="77">
        <f>+(C$52*$B53)-($F$35-$F$26-$F$26)-($B53*($E$26+$E$27))</f>
        <v>-37.903875000000035</v>
      </c>
      <c r="D53" s="78">
        <f t="shared" ref="D53:G57" si="1">+(D$52*$B53)-($F$35-$F$26-$F$26)-($B53*($E$26+$E$27))</f>
        <v>12.096124999999965</v>
      </c>
      <c r="E53" s="78">
        <f t="shared" si="1"/>
        <v>62.096124999999965</v>
      </c>
      <c r="F53" s="78">
        <f t="shared" si="1"/>
        <v>112.09612499999997</v>
      </c>
      <c r="G53" s="79">
        <f t="shared" si="1"/>
        <v>162.09612499999997</v>
      </c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5" t="s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5" customHeight="1" x14ac:dyDescent="0.25">
      <c r="A54" s="54"/>
      <c r="B54" s="70">
        <v>110</v>
      </c>
      <c r="C54" s="80">
        <f>+(C$52*$B54)-($F$35-$F$26-$F$26)-($B54*($E$26+$E$27))</f>
        <v>-3.4038750000000348</v>
      </c>
      <c r="D54" s="81">
        <f t="shared" si="1"/>
        <v>51.596124999999965</v>
      </c>
      <c r="E54" s="81">
        <f t="shared" si="1"/>
        <v>106.59612499999997</v>
      </c>
      <c r="F54" s="81">
        <f t="shared" si="1"/>
        <v>161.59612499999997</v>
      </c>
      <c r="G54" s="82">
        <f t="shared" si="1"/>
        <v>216.59612499999997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5">
      <c r="A55" s="54"/>
      <c r="B55" s="70">
        <v>120</v>
      </c>
      <c r="C55" s="80">
        <f>+(C$52*$B55)-($F$35-$F$26-$F$26)-($B55*($E$26+$E$27))</f>
        <v>31.096124999999972</v>
      </c>
      <c r="D55" s="81">
        <f t="shared" si="1"/>
        <v>91.096124999999972</v>
      </c>
      <c r="E55" s="81">
        <f t="shared" si="1"/>
        <v>151.09612499999997</v>
      </c>
      <c r="F55" s="81">
        <f t="shared" si="1"/>
        <v>211.09612499999997</v>
      </c>
      <c r="G55" s="82">
        <f t="shared" si="1"/>
        <v>271.09612499999997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5">
      <c r="A56" s="54"/>
      <c r="B56" s="70">
        <v>130</v>
      </c>
      <c r="C56" s="80">
        <f>+(C$52*$B56)-($F$35-$F$26-$F$26)-($B56*($E$26+$E$27))</f>
        <v>65.596124999999972</v>
      </c>
      <c r="D56" s="81">
        <f t="shared" si="1"/>
        <v>130.59612499999997</v>
      </c>
      <c r="E56" s="81">
        <f t="shared" si="1"/>
        <v>195.59612499999997</v>
      </c>
      <c r="F56" s="81">
        <f t="shared" si="1"/>
        <v>260.59612499999997</v>
      </c>
      <c r="G56" s="82">
        <f t="shared" si="1"/>
        <v>325.59612499999997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 t="s"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5">
      <c r="A57" s="54"/>
      <c r="B57" s="71">
        <v>140</v>
      </c>
      <c r="C57" s="83">
        <f>+(C$52*$B57)-($F$35-$F$26-$F$26)-($B57*($E$26+$E$27))</f>
        <v>100.09612499999997</v>
      </c>
      <c r="D57" s="84">
        <f t="shared" si="1"/>
        <v>170.09612499999997</v>
      </c>
      <c r="E57" s="84">
        <f t="shared" si="1"/>
        <v>240.09612499999997</v>
      </c>
      <c r="F57" s="84">
        <f t="shared" si="1"/>
        <v>310.09612499999997</v>
      </c>
      <c r="G57" s="85">
        <f t="shared" si="1"/>
        <v>380.09612499999997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4.25" customHeight="1" x14ac:dyDescent="0.25">
      <c r="A58" s="2" t="s">
        <v>69</v>
      </c>
      <c r="D58" s="3"/>
      <c r="E58" s="3"/>
      <c r="F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4.25" customHeight="1" x14ac:dyDescent="0.25">
      <c r="A59" s="72" t="s">
        <v>64</v>
      </c>
      <c r="B59" s="57"/>
      <c r="C59" s="57"/>
      <c r="D59" s="44"/>
      <c r="E59" s="3"/>
      <c r="F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x14ac:dyDescent="0.25">
      <c r="A60" s="58"/>
      <c r="B60" s="57"/>
      <c r="C60" s="57"/>
      <c r="D60" s="57"/>
      <c r="AR60" s="3"/>
      <c r="AS60" s="3"/>
      <c r="AT60" s="3"/>
      <c r="AU60" s="3"/>
    </row>
    <row r="61" spans="1:47" x14ac:dyDescent="0.25">
      <c r="A61" s="59" t="s">
        <v>51</v>
      </c>
      <c r="B61" s="57"/>
      <c r="C61" s="57"/>
      <c r="D61" s="57"/>
    </row>
    <row r="62" spans="1:47" x14ac:dyDescent="0.25">
      <c r="A62" s="59" t="s">
        <v>52</v>
      </c>
      <c r="B62" s="57"/>
      <c r="C62" s="57"/>
      <c r="D62" s="57"/>
    </row>
    <row r="63" spans="1:47" x14ac:dyDescent="0.25">
      <c r="A63" s="59" t="s">
        <v>53</v>
      </c>
      <c r="B63" s="57"/>
      <c r="C63" s="57"/>
      <c r="D63" s="57"/>
    </row>
    <row r="64" spans="1:47" x14ac:dyDescent="0.25">
      <c r="A64" s="58"/>
      <c r="B64" s="57"/>
      <c r="C64" s="57"/>
      <c r="D64" s="57"/>
    </row>
    <row r="65" spans="1:47" x14ac:dyDescent="0.25">
      <c r="A65" s="58"/>
      <c r="B65" s="57"/>
      <c r="C65" s="57"/>
      <c r="D65" s="57"/>
    </row>
    <row r="73" spans="1:47" ht="13.8" x14ac:dyDescent="0.25">
      <c r="A73" s="8"/>
    </row>
    <row r="74" spans="1:47" ht="13.8" x14ac:dyDescent="0.25">
      <c r="A74" s="8"/>
      <c r="AR74" s="3"/>
      <c r="AS74" s="3"/>
      <c r="AT74" s="3"/>
      <c r="AU74" s="3"/>
    </row>
    <row r="75" spans="1:47" x14ac:dyDescent="0.25">
      <c r="AR75" s="3"/>
      <c r="AS75" s="3"/>
      <c r="AT75" s="3"/>
      <c r="AU75" s="3"/>
    </row>
    <row r="76" spans="1:47" x14ac:dyDescent="0.25">
      <c r="AR76" s="3"/>
      <c r="AS76" s="3"/>
      <c r="AT76" s="3"/>
      <c r="AU76" s="3"/>
    </row>
    <row r="77" spans="1:4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x14ac:dyDescent="0.25">
      <c r="A79" s="5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x14ac:dyDescent="0.25">
      <c r="A80" s="5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A81" s="5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5">
      <c r="A82" s="5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5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</sheetData>
  <sheetProtection sheet="1" objects="1" scenarios="1"/>
  <phoneticPr fontId="19" type="noConversion"/>
  <printOptions horizontalCentered="1"/>
  <pageMargins left="0.01" right="0" top="0" bottom="0" header="0.27" footer="0.27"/>
  <pageSetup scale="91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G23"/>
  <sheetViews>
    <sheetView topLeftCell="A7" workbookViewId="0">
      <selection activeCell="H10" sqref="H10:H11"/>
    </sheetView>
  </sheetViews>
  <sheetFormatPr defaultRowHeight="13.2" x14ac:dyDescent="0.25"/>
  <sheetData>
    <row r="16" spans="3:7" x14ac:dyDescent="0.25">
      <c r="C16" s="86"/>
      <c r="D16" s="86"/>
      <c r="E16" s="86"/>
      <c r="F16" s="87"/>
      <c r="G16" s="87"/>
    </row>
    <row r="17" spans="3:7" x14ac:dyDescent="0.25">
      <c r="C17" s="86"/>
      <c r="D17" s="86"/>
      <c r="E17" s="86"/>
      <c r="F17" s="87"/>
      <c r="G17" s="87"/>
    </row>
    <row r="18" spans="3:7" x14ac:dyDescent="0.25">
      <c r="C18" s="86"/>
      <c r="D18" s="86"/>
      <c r="E18" s="86"/>
      <c r="F18" s="87"/>
      <c r="G18" s="87"/>
    </row>
    <row r="19" spans="3:7" x14ac:dyDescent="0.25">
      <c r="C19" s="86"/>
      <c r="D19" s="86"/>
      <c r="E19" s="86"/>
      <c r="F19" s="87"/>
      <c r="G19" s="87"/>
    </row>
    <row r="20" spans="3:7" x14ac:dyDescent="0.25">
      <c r="C20" s="86"/>
      <c r="D20" s="86"/>
      <c r="E20" s="86"/>
      <c r="F20" s="87"/>
      <c r="G20" s="87"/>
    </row>
    <row r="21" spans="3:7" x14ac:dyDescent="0.25">
      <c r="C21" s="86"/>
      <c r="D21" s="86"/>
      <c r="E21" s="86"/>
      <c r="F21" s="87"/>
      <c r="G21" s="87"/>
    </row>
    <row r="22" spans="3:7" x14ac:dyDescent="0.25">
      <c r="C22" s="86"/>
      <c r="D22" s="86"/>
      <c r="E22" s="86"/>
      <c r="F22" s="87"/>
      <c r="G22" s="87"/>
    </row>
    <row r="23" spans="3:7" x14ac:dyDescent="0.25">
      <c r="C23" s="86"/>
      <c r="D23" s="86"/>
      <c r="E23" s="86"/>
      <c r="F23" s="87"/>
      <c r="G23" s="8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Corn2014IRRCon</vt:lpstr>
      <vt:lpstr>Sheet1</vt:lpstr>
      <vt:lpstr>Corn2014IRRCon!Print_Area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2011-02-12T14:22:34Z</cp:lastPrinted>
  <dcterms:created xsi:type="dcterms:W3CDTF">2010-03-12T14:26:32Z</dcterms:created>
  <dcterms:modified xsi:type="dcterms:W3CDTF">2014-03-21T13:17:56Z</dcterms:modified>
</cp:coreProperties>
</file>