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IRR2016S" sheetId="3" r:id="rId1"/>
    <sheet name="Sheet1" sheetId="2" r:id="rId2"/>
  </sheets>
  <definedNames>
    <definedName name="_xlnm.Print_Area" localSheetId="0">CottonIRR2016S!$A$1:$G$67</definedName>
  </definedNames>
  <calcPr calcId="145621"/>
</workbook>
</file>

<file path=xl/calcChain.xml><?xml version="1.0" encoding="utf-8"?>
<calcChain xmlns="http://schemas.openxmlformats.org/spreadsheetml/2006/main">
  <c r="F11" i="3" l="1"/>
  <c r="D37" i="3" l="1"/>
  <c r="F17" i="3" l="1"/>
  <c r="F18" i="3" l="1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/>
  <c r="D39" i="3"/>
  <c r="F39" i="3" s="1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<sst xmlns="http://schemas.openxmlformats.org/spreadsheetml/2006/main" count="191" uniqueCount="104">
  <si>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</si>
  <si>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</si>
  <si>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</si>
  <si>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</si>
  <si>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</si>
  <si>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</si>
  <si>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</si>
  <si>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</si>
  <si>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</si>
  <si>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</si>
  <si>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</si>
  <si>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</si>
  <si>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</si>
  <si>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</si>
  <si>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</si>
  <si>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</si>
  <si>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</si>
  <si>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</si>
  <si>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</si>
  <si>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</si>
  <si>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</si>
  <si>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</si>
  <si>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</si>
  <si>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</si>
  <si>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</si>
  <si>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</si>
  <si>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</si>
  <si>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</si>
  <si>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</si>
  <si>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</si>
  <si>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</si>
  <si>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</si>
  <si>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</si>
  <si>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</si>
  <si>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</si>
  <si>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</si>
  <si>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</si>
  <si>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</si>
  <si>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</si>
  <si>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</si>
  <si>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</si>
  <si>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</si>
  <si>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</si>
  <si>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</si>
  <si>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</si>
  <si>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</si>
  <si>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</si>
  <si>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</si>
  <si>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</si>
  <si>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</si>
  <si>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</si>
  <si>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</si>
  <si>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</si>
  <si>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</si>
  <si>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</si>
  <si>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</si>
  <si>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</si>
  <si>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</si>
  <si>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</si>
  <si>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</si>
  <si>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</si>
  <si>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</si>
  <si>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</si>
  <si>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</si>
  <si>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</si>
  <si>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</si>
  <si>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</si>
  <si>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</si>
  <si>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</si>
  <si>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</si>
  <si>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</si>
  <si>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</si>
  <si>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</si>
  <si>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</si>
  <si>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</si>
  <si>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</si>
  <si>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</si>
  <si>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</si>
  <si>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</si>
  <si>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</si>
  <si>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</si>
  <si>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</si>
  <si>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</si>
  <si>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</si>
  <si>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</si>
  <si>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</si>
  <si>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</si>
  <si>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</si>
  <si>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</si>
  <si>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</si>
  <si>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</si>
  <si>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</si>
  <si>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</si>
  <si>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</si>
  <si>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</si>
  <si>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</si>
  <si>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</si>
  <si>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</si>
  <si>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</si>
  <si>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</si>
  <si>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</si>
  <si>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COTTON  IRRIGATED South - Enterprise Planning Budget Summary</t>
  </si>
  <si>
    <t>ALABAMA, 2016</t>
  </si>
  <si>
    <t>THOUS.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</si>
</sst>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1" fillId="23" borderId="7" applyNumberFormat="0" applyFont="0" applyAlignment="0" applyProtection="0"/>
  </cellStyleXfs>
  <cellXfs count="107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165" fontId="0" fillId="0" borderId="0" xfId="0" applyNumberFormat="1" applyAlignment="1" applyProtection="1">
      <alignment horizontal="left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3"/>
    <cellStyle name="Note 3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H20" sqref="H20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101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1300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102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96</v>
      </c>
      <c r="C11" s="106" t="s">
        <v>103</v>
      </c>
      <c r="D11" s="103">
        <v>34</v>
      </c>
      <c r="E11" s="104">
        <v>2.5</v>
      </c>
      <c r="F11" s="105">
        <f t="shared" ref="F11" si="0">+D11*E11</f>
        <v>85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0.55000000000000004</v>
      </c>
      <c r="F14" s="15">
        <f t="shared" ref="F14:F19" si="1">+D14*E14</f>
        <v>49.500000000000007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60</v>
      </c>
      <c r="E15" s="14">
        <v>0.45</v>
      </c>
      <c r="F15" s="15">
        <f t="shared" si="1"/>
        <v>27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</v>
      </c>
      <c r="F16" s="15">
        <f t="shared" si="1"/>
        <v>24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98</v>
      </c>
      <c r="C17" s="79" t="s">
        <v>25</v>
      </c>
      <c r="D17" s="13">
        <v>0</v>
      </c>
      <c r="E17" s="14">
        <v>0</v>
      </c>
      <c r="F17" s="15">
        <f t="shared" si="1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97</v>
      </c>
      <c r="C18" s="79" t="s">
        <v>27</v>
      </c>
      <c r="D18" s="13">
        <v>1</v>
      </c>
      <c r="E18" s="14">
        <v>10</v>
      </c>
      <c r="F18" s="15">
        <f t="shared" si="1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1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100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99</v>
      </c>
      <c r="C23" s="79" t="s">
        <v>27</v>
      </c>
      <c r="D23" s="13">
        <v>1</v>
      </c>
      <c r="E23" s="14">
        <v>20</v>
      </c>
      <c r="F23" s="15">
        <f t="shared" ref="F23:F34" si="2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2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80</v>
      </c>
      <c r="E25" s="20">
        <v>0.1</v>
      </c>
      <c r="F25" s="15">
        <f t="shared" si="2"/>
        <v>8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22</v>
      </c>
      <c r="F26" s="15">
        <f t="shared" si="2"/>
        <v>22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2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6</v>
      </c>
      <c r="E28" s="20">
        <v>12</v>
      </c>
      <c r="F28" s="15">
        <f t="shared" si="2"/>
        <v>72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2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2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2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2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2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2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65</v>
      </c>
      <c r="F35" s="15">
        <f>E35*D35</f>
        <v>65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277.52499999999998</v>
      </c>
      <c r="E36" s="23">
        <v>5.5E-2</v>
      </c>
      <c r="F36" s="15">
        <f>E36*D36</f>
        <v>15.263874999999999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f>+F3</f>
        <v>1300</v>
      </c>
      <c r="E37" s="20">
        <v>0.1</v>
      </c>
      <c r="F37" s="15">
        <f>+D37*E37</f>
        <v>130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2.7083333333333335</v>
      </c>
      <c r="E38" s="20">
        <v>3.1</v>
      </c>
      <c r="F38" s="15">
        <f>+D38*E38</f>
        <v>8.3958333333333339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0.87750000000000017</v>
      </c>
      <c r="E39" s="20">
        <v>180</v>
      </c>
      <c r="F39" s="15">
        <f>+D39*E39*-1</f>
        <v>-157.95000000000002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550.75970833333326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98</v>
      </c>
      <c r="F44" s="15">
        <f>E44*D44</f>
        <v>98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1</v>
      </c>
      <c r="E45" s="14">
        <v>125</v>
      </c>
      <c r="F45" s="15">
        <f>E45*D45</f>
        <v>125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550.75970833333326</v>
      </c>
      <c r="E47" s="14">
        <v>0.08</v>
      </c>
      <c r="F47" s="15">
        <f>E47*D47</f>
        <v>44.060776666666662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267.06077666666664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817.82048499999996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95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0.5</v>
      </c>
      <c r="D57" s="47">
        <v>0.55000000000000004</v>
      </c>
      <c r="E57" s="47">
        <v>0.6</v>
      </c>
      <c r="F57" s="47">
        <v>0.65</v>
      </c>
      <c r="G57" s="48">
        <v>0.7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1200</v>
      </c>
      <c r="C58" s="94">
        <f t="shared" ref="C58:G62" si="3">+(C$57*$B58)-(($F$41-$F$37-$F$38)+$F$39)-(($B58*$E$37)+(($B58/480)*$E$38))+((($B58*$F$4)/2000)*($E$39*-1))</f>
        <v>72.036125000000027</v>
      </c>
      <c r="D58" s="94">
        <f t="shared" si="3"/>
        <v>132.03612500000003</v>
      </c>
      <c r="E58" s="94">
        <f t="shared" si="3"/>
        <v>192.03612500000003</v>
      </c>
      <c r="F58" s="94">
        <f t="shared" si="3"/>
        <v>252.03612500000003</v>
      </c>
      <c r="G58" s="95">
        <f t="shared" si="3"/>
        <v>312.03612500000003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1300</v>
      </c>
      <c r="C59" s="96">
        <f t="shared" si="3"/>
        <v>99.24029166666665</v>
      </c>
      <c r="D59" s="97">
        <f t="shared" si="3"/>
        <v>164.24029166666676</v>
      </c>
      <c r="E59" s="97">
        <f t="shared" si="3"/>
        <v>229.24029166666665</v>
      </c>
      <c r="F59" s="97">
        <f t="shared" si="3"/>
        <v>294.24029166666662</v>
      </c>
      <c r="G59" s="98">
        <f t="shared" si="3"/>
        <v>359.24029166666651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1400</v>
      </c>
      <c r="C60" s="96">
        <f t="shared" si="3"/>
        <v>126.44445833333339</v>
      </c>
      <c r="D60" s="97">
        <f t="shared" si="3"/>
        <v>196.4444583333335</v>
      </c>
      <c r="E60" s="97">
        <f t="shared" si="3"/>
        <v>266.44445833333339</v>
      </c>
      <c r="F60" s="97">
        <f t="shared" si="3"/>
        <v>336.44445833333339</v>
      </c>
      <c r="G60" s="98">
        <f t="shared" si="3"/>
        <v>406.44445833333327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1500</v>
      </c>
      <c r="C61" s="96">
        <f t="shared" si="3"/>
        <v>153.64862500000001</v>
      </c>
      <c r="D61" s="97">
        <f t="shared" si="3"/>
        <v>228.64862500000012</v>
      </c>
      <c r="E61" s="97">
        <f t="shared" si="3"/>
        <v>303.64862500000004</v>
      </c>
      <c r="F61" s="97">
        <f t="shared" si="3"/>
        <v>378.64862500000004</v>
      </c>
      <c r="G61" s="98">
        <f t="shared" si="3"/>
        <v>453.64862500000004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1600</v>
      </c>
      <c r="C62" s="99">
        <f t="shared" si="3"/>
        <v>180.85279166666666</v>
      </c>
      <c r="D62" s="100">
        <f t="shared" si="3"/>
        <v>260.8527916666668</v>
      </c>
      <c r="E62" s="100">
        <f t="shared" si="3"/>
        <v>340.85279166666669</v>
      </c>
      <c r="F62" s="100">
        <f t="shared" si="3"/>
        <v>420.85279166666669</v>
      </c>
      <c r="G62" s="101">
        <f t="shared" si="3"/>
        <v>500.85279166666669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CottonIRR2016S</vt:lpstr>
      <vt:lpstr>Sheet1</vt:lpstr>
      <vt:lpstr>CottonIRR2016S!Print_Area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2016-02-22T20:44:05Z</dcterms:modified>
</cp:coreProperties>
</file>