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CottonSRed2017" sheetId="3" r:id="rId1"/>
    <sheet name="Sheet1" sheetId="2" r:id="rId2"/>
  </sheets>
  <definedNames>
    <definedName name="_xlnm.Print_Area" localSheetId="0">CottonSRed2017!$A$1:$G$67</definedName>
  </definedNames>
  <calcPr calcId="162913"/>
</workbook>
</file>

<file path=xl/calcChain.xml><?xml version="1.0" encoding="utf-8"?>
<calcChain xmlns="http://schemas.openxmlformats.org/spreadsheetml/2006/main">
  <c r="F44" i="3" l="1"/>
  <c r="F11" i="3" l="1"/>
  <c r="F35" i="3" l="1"/>
  <c r="D37" i="3" l="1"/>
  <c r="F17" i="3" l="1"/>
  <c r="F18" i="3" l="1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7" i="3"/>
  <c r="D38" i="3"/>
  <c r="F38" i="3" s="1"/>
  <c r="D39" i="3"/>
  <c r="F39" i="3" s="1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<sst xmlns="http://schemas.openxmlformats.org/spreadsheetml/2006/main" count="189" uniqueCount="101">
  <si>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</si>
  <si>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</si>
  <si>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</si>
  <si>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</si>
  <si>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</si>
  <si>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</si>
  <si>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</si>
  <si>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</si>
  <si>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</si>
  <si>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</si>
  <si>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</si>
  <si>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</si>
  <si>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</si>
  <si>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</si>
  <si>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</si>
  <si>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</si>
  <si>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</si>
  <si>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</si>
  <si>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</si>
  <si>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</si>
  <si>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</si>
  <si>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</si>
  <si>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</si>
  <si>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</si>
  <si>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</si>
  <si>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</si>
  <si>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</si>
  <si>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</si>
  <si>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</si>
  <si>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</si>
  <si>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</si>
  <si>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</si>
  <si>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</si>
  <si>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</si>
  <si>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</si>
  <si>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</si>
  <si>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</si>
  <si>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</si>
  <si>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</si>
  <si>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</si>
  <si>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</si>
  <si>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</si>
  <si>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</si>
  <si>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</si>
  <si>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</si>
  <si>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</si>
  <si>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</si>
  <si>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</si>
  <si>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</si>
  <si>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</si>
  <si>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</si>
  <si>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</si>
  <si>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</si>
  <si>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</si>
  <si>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</si>
  <si>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</si>
  <si>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</si>
  <si>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</si>
  <si>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</si>
  <si>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</si>
  <si>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</si>
  <si>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</si>
  <si>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</si>
  <si>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</si>
  <si>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</si>
  <si>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</si>
  <si>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</si>
  <si>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</si>
  <si>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</si>
  <si>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</si>
  <si>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</si>
  <si>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</si>
  <si>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</si>
  <si>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</si>
  <si>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</si>
  <si>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</si>
  <si>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</si>
  <si>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</si>
  <si>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</si>
  <si>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</si>
  <si>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</si>
  <si>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</si>
  <si>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</si>
  <si>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</si>
  <si>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</si>
  <si>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</si>
  <si>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</si>
  <si>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</si>
  <si>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</si>
  <si>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</si>
  <si>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</si>
  <si>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>COTTON  South Reduced Tillage - Enterprise Planning Budget Summary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</si>
  <si>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</si>
  <si>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</si>
  <si>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</si>
  <si>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</si>
  <si>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</si>
  <si>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</si>
  <si>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THOUS.</t>
  </si>
  <si>
    <t>ALABAMA, 2017</t>
  </si>
  <si>
    <t>FERTILIZER RATES  BASED ON MED. LEVEL OF SOIL FERTILITY.  SOIL TEST ARE RECOMMENDED ON INDIVIDUAL FIELDS. FERT &amp; LIME COSTS REFLECT CUSTOM SPREADING.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</si>
</sst>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</cellStyleXfs>
  <cellXfs count="108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165" fontId="0" fillId="0" borderId="0" xfId="0" applyNumberFormat="1" applyAlignment="1" applyProtection="1">
      <alignment horizontal="left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168" fontId="24" fillId="0" borderId="11" xfId="0" applyNumberFormat="1" applyFont="1" applyBorder="1" applyAlignment="1" applyProtection="1">
      <alignment horizontal="center"/>
      <protection locked="0"/>
    </xf>
    <xf numFmtId="168" fontId="24" fillId="0" borderId="13" xfId="0" applyNumberFormat="1" applyFont="1" applyBorder="1" applyAlignment="1" applyProtection="1">
      <alignment horizontal="center"/>
      <protection locked="0"/>
    </xf>
    <xf numFmtId="164" fontId="30" fillId="0" borderId="0" xfId="45" applyNumberFormat="1" applyFont="1" applyProtection="1">
      <protection locked="0"/>
    </xf>
    <xf numFmtId="0" fontId="33" fillId="0" borderId="0" xfId="46" applyFont="1" applyAlignment="1" applyProtection="1">
      <alignment horizontal="left"/>
    </xf>
    <xf numFmtId="164" fontId="25" fillId="0" borderId="25" xfId="0" applyNumberFormat="1" applyFont="1" applyBorder="1" applyProtection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 3" xfId="45"/>
    <cellStyle name="Note" xfId="37" builtinId="10" customBuiltin="1"/>
    <cellStyle name="Note 2" xfId="44"/>
    <cellStyle name="Note 3" xfId="43"/>
    <cellStyle name="Note 3 2" xfId="49"/>
    <cellStyle name="Note 3 3" xfId="48"/>
    <cellStyle name="Note 3 4" xfId="47"/>
    <cellStyle name="Note 4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topLeftCell="A27" workbookViewId="0">
      <selection activeCell="D39" sqref="D39"/>
    </sheetView>
  </sheetViews>
  <sheetFormatPr defaultRowHeight="12.75" x14ac:dyDescent="0.2"/>
  <cols>
    <col min="1" max="1" width="8.42578125" customWidth="1"/>
    <col min="2" max="2" width="28.7109375" customWidth="1"/>
    <col min="3" max="3" width="9.42578125" customWidth="1"/>
    <col min="4" max="6" width="11.7109375" customWidth="1"/>
    <col min="7" max="7" width="14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.75" x14ac:dyDescent="0.25">
      <c r="A1" s="52" t="s">
        <v>91</v>
      </c>
      <c r="B1" s="51"/>
      <c r="C1" s="50"/>
      <c r="D1" s="50"/>
      <c r="E1" s="53"/>
      <c r="F1" s="50"/>
      <c r="G1" s="50"/>
      <c r="H1" s="54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">
      <c r="A2" s="55" t="s">
        <v>1</v>
      </c>
      <c r="B2" s="56"/>
      <c r="C2" s="4" t="s">
        <v>83</v>
      </c>
      <c r="D2" s="50"/>
      <c r="E2" s="50"/>
      <c r="F2" s="50"/>
      <c r="G2" s="50"/>
      <c r="H2" s="54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55" t="s">
        <v>2</v>
      </c>
      <c r="B3" s="57"/>
      <c r="C3" s="57"/>
      <c r="D3" s="57"/>
      <c r="E3" s="58" t="s">
        <v>3</v>
      </c>
      <c r="F3" s="4">
        <v>750</v>
      </c>
      <c r="G3" s="58" t="s">
        <v>4</v>
      </c>
      <c r="H3" s="57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59" t="s">
        <v>99</v>
      </c>
      <c r="B4" s="60"/>
      <c r="C4" s="57"/>
      <c r="D4" s="61" t="s">
        <v>84</v>
      </c>
      <c r="E4" s="60"/>
      <c r="F4" s="62">
        <v>1.35</v>
      </c>
      <c r="G4" s="57"/>
      <c r="H4" s="57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5" x14ac:dyDescent="0.25">
      <c r="A5" s="59"/>
      <c r="B5" s="58" t="s">
        <v>5</v>
      </c>
      <c r="C5" s="57"/>
      <c r="D5" s="57"/>
      <c r="E5" s="57"/>
      <c r="F5" s="57"/>
      <c r="G5" s="57"/>
      <c r="H5" s="57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4.25" x14ac:dyDescent="0.2">
      <c r="A6" s="51"/>
      <c r="B6" s="58" t="s">
        <v>6</v>
      </c>
      <c r="C6" s="57"/>
      <c r="D6" s="57"/>
      <c r="E6" s="51"/>
      <c r="F6" s="57"/>
      <c r="G6" s="57"/>
      <c r="H6" s="57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7"/>
      <c r="B7" s="57"/>
      <c r="C7" s="58"/>
      <c r="D7" s="58"/>
      <c r="E7" s="63" t="s">
        <v>7</v>
      </c>
      <c r="F7" s="63" t="s">
        <v>8</v>
      </c>
      <c r="G7" s="64" t="s">
        <v>9</v>
      </c>
      <c r="H7" s="57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65" t="s">
        <v>0</v>
      </c>
      <c r="B8" s="58"/>
      <c r="C8" s="66" t="s">
        <v>10</v>
      </c>
      <c r="D8" s="67" t="s">
        <v>11</v>
      </c>
      <c r="E8" s="67" t="s">
        <v>12</v>
      </c>
      <c r="F8" s="67" t="s">
        <v>13</v>
      </c>
      <c r="G8" s="68" t="s">
        <v>14</v>
      </c>
      <c r="H8" s="57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9"/>
      <c r="B9" s="70"/>
      <c r="C9" s="71"/>
      <c r="D9" s="10"/>
      <c r="E9" s="10"/>
      <c r="F9" s="72"/>
      <c r="G9" s="73"/>
      <c r="H9" s="57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52" t="s">
        <v>15</v>
      </c>
      <c r="B10" s="57"/>
      <c r="C10" s="57"/>
      <c r="D10" s="57"/>
      <c r="E10" s="57"/>
      <c r="F10" s="57"/>
      <c r="G10" s="57"/>
      <c r="H10" s="57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7"/>
      <c r="B11" s="74" t="s">
        <v>93</v>
      </c>
      <c r="C11" s="101" t="s">
        <v>98</v>
      </c>
      <c r="D11" s="98">
        <v>34</v>
      </c>
      <c r="E11" s="99">
        <v>2.5</v>
      </c>
      <c r="F11" s="100">
        <f t="shared" ref="F11" si="0">+D11*E11</f>
        <v>85</v>
      </c>
      <c r="G11" s="73" t="s">
        <v>17</v>
      </c>
      <c r="H11" s="57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4.25" x14ac:dyDescent="0.2">
      <c r="A12" s="57"/>
      <c r="B12" s="74" t="s">
        <v>18</v>
      </c>
      <c r="C12" s="75" t="s">
        <v>16</v>
      </c>
      <c r="D12" s="13">
        <v>1</v>
      </c>
      <c r="E12" s="14">
        <v>5</v>
      </c>
      <c r="F12" s="15">
        <f>+D12*E12</f>
        <v>5</v>
      </c>
      <c r="G12" s="73" t="s">
        <v>17</v>
      </c>
      <c r="H12" s="57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7"/>
      <c r="B13" s="74" t="s">
        <v>19</v>
      </c>
      <c r="C13" s="51"/>
      <c r="D13" s="14"/>
      <c r="E13" s="14"/>
      <c r="F13" s="15"/>
      <c r="G13" s="51"/>
      <c r="H13" s="57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7"/>
      <c r="B14" s="74" t="s">
        <v>20</v>
      </c>
      <c r="C14" s="75" t="s">
        <v>21</v>
      </c>
      <c r="D14" s="16">
        <v>90</v>
      </c>
      <c r="E14" s="14">
        <v>0.45</v>
      </c>
      <c r="F14" s="15">
        <f t="shared" ref="F14:F19" si="1">+D14*E14</f>
        <v>40.5</v>
      </c>
      <c r="G14" s="76" t="s">
        <v>17</v>
      </c>
      <c r="H14" s="57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4.25" x14ac:dyDescent="0.2">
      <c r="A15" s="57"/>
      <c r="B15" s="74" t="s">
        <v>22</v>
      </c>
      <c r="C15" s="75" t="s">
        <v>21</v>
      </c>
      <c r="D15" s="16">
        <v>40</v>
      </c>
      <c r="E15" s="14">
        <v>0.4</v>
      </c>
      <c r="F15" s="15">
        <f t="shared" si="1"/>
        <v>16</v>
      </c>
      <c r="G15" s="73" t="s">
        <v>17</v>
      </c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4.25" x14ac:dyDescent="0.2">
      <c r="A16" s="57"/>
      <c r="B16" s="74" t="s">
        <v>23</v>
      </c>
      <c r="C16" s="75" t="s">
        <v>21</v>
      </c>
      <c r="D16" s="16">
        <v>60</v>
      </c>
      <c r="E16" s="14">
        <v>0.3</v>
      </c>
      <c r="F16" s="15">
        <f t="shared" si="1"/>
        <v>18</v>
      </c>
      <c r="G16" s="73" t="s">
        <v>17</v>
      </c>
      <c r="H16" s="57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4.25" x14ac:dyDescent="0.2">
      <c r="A17" s="57"/>
      <c r="B17" s="74" t="s">
        <v>95</v>
      </c>
      <c r="C17" s="75" t="s">
        <v>25</v>
      </c>
      <c r="D17" s="13">
        <v>0</v>
      </c>
      <c r="E17" s="14">
        <v>0</v>
      </c>
      <c r="F17" s="15">
        <f t="shared" si="1"/>
        <v>0</v>
      </c>
      <c r="G17" s="73" t="s">
        <v>17</v>
      </c>
      <c r="H17" s="57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7"/>
      <c r="B18" s="74" t="s">
        <v>94</v>
      </c>
      <c r="C18" s="75" t="s">
        <v>27</v>
      </c>
      <c r="D18" s="13">
        <v>1</v>
      </c>
      <c r="E18" s="14">
        <v>10</v>
      </c>
      <c r="F18" s="15">
        <f t="shared" si="1"/>
        <v>10</v>
      </c>
      <c r="G18" s="73" t="s">
        <v>17</v>
      </c>
      <c r="H18" s="57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4.25" x14ac:dyDescent="0.2">
      <c r="A19" s="57"/>
      <c r="B19" s="74" t="s">
        <v>24</v>
      </c>
      <c r="C19" s="75" t="s">
        <v>25</v>
      </c>
      <c r="D19" s="13">
        <v>0.33</v>
      </c>
      <c r="E19" s="14">
        <v>35</v>
      </c>
      <c r="F19" s="15">
        <f t="shared" si="1"/>
        <v>11.55</v>
      </c>
      <c r="G19" s="73" t="s">
        <v>17</v>
      </c>
      <c r="H19" s="57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4.25" x14ac:dyDescent="0.2">
      <c r="A20" s="57"/>
      <c r="B20" s="74" t="s">
        <v>26</v>
      </c>
      <c r="C20" s="51"/>
      <c r="D20" s="18"/>
      <c r="E20" s="18"/>
      <c r="F20" s="19"/>
      <c r="G20" s="51"/>
      <c r="H20" s="57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4.25" x14ac:dyDescent="0.2">
      <c r="A21" s="57"/>
      <c r="B21" s="97" t="s">
        <v>97</v>
      </c>
      <c r="C21" s="75" t="s">
        <v>27</v>
      </c>
      <c r="D21" s="13">
        <v>1</v>
      </c>
      <c r="E21" s="14">
        <v>55</v>
      </c>
      <c r="F21" s="15">
        <f>+D21*E21</f>
        <v>55</v>
      </c>
      <c r="G21" s="73" t="s">
        <v>17</v>
      </c>
      <c r="H21" s="57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57"/>
      <c r="B22" s="74" t="s">
        <v>28</v>
      </c>
      <c r="C22" s="51"/>
      <c r="D22" s="18"/>
      <c r="E22" s="18"/>
      <c r="F22" s="19"/>
      <c r="G22" s="51"/>
      <c r="H22" s="57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4.25" x14ac:dyDescent="0.2">
      <c r="A23" s="57"/>
      <c r="B23" s="97" t="s">
        <v>96</v>
      </c>
      <c r="C23" s="75" t="s">
        <v>27</v>
      </c>
      <c r="D23" s="13">
        <v>1</v>
      </c>
      <c r="E23" s="14">
        <v>20</v>
      </c>
      <c r="F23" s="15">
        <f t="shared" ref="F23:F35" si="2">+D23*E23</f>
        <v>20</v>
      </c>
      <c r="G23" s="73" t="s">
        <v>17</v>
      </c>
      <c r="H23" s="57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57"/>
      <c r="B24" s="74" t="s">
        <v>29</v>
      </c>
      <c r="C24" s="75" t="s">
        <v>27</v>
      </c>
      <c r="D24" s="13">
        <v>0</v>
      </c>
      <c r="E24" s="20">
        <v>0</v>
      </c>
      <c r="F24" s="15">
        <f t="shared" si="2"/>
        <v>0</v>
      </c>
      <c r="G24" s="73" t="s">
        <v>17</v>
      </c>
      <c r="H24" s="57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4.25" x14ac:dyDescent="0.2">
      <c r="A25" s="57"/>
      <c r="B25" s="74" t="s">
        <v>31</v>
      </c>
      <c r="C25" s="101" t="s">
        <v>27</v>
      </c>
      <c r="D25" s="13">
        <v>1</v>
      </c>
      <c r="E25" s="20">
        <v>8</v>
      </c>
      <c r="F25" s="15">
        <f t="shared" si="2"/>
        <v>8</v>
      </c>
      <c r="G25" s="73" t="s">
        <v>17</v>
      </c>
      <c r="H25" s="57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7"/>
      <c r="B26" s="74" t="s">
        <v>33</v>
      </c>
      <c r="C26" s="75" t="s">
        <v>27</v>
      </c>
      <c r="D26" s="13">
        <v>1</v>
      </c>
      <c r="E26" s="20">
        <v>20</v>
      </c>
      <c r="F26" s="15">
        <f t="shared" si="2"/>
        <v>20</v>
      </c>
      <c r="G26" s="73" t="s">
        <v>17</v>
      </c>
      <c r="H26" s="57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7"/>
      <c r="B27" s="77" t="s">
        <v>34</v>
      </c>
      <c r="C27" s="75" t="s">
        <v>27</v>
      </c>
      <c r="D27" s="13">
        <v>0</v>
      </c>
      <c r="E27" s="20">
        <v>8</v>
      </c>
      <c r="F27" s="15">
        <f t="shared" si="2"/>
        <v>0</v>
      </c>
      <c r="G27" s="73" t="s">
        <v>17</v>
      </c>
      <c r="H27" s="57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.25" x14ac:dyDescent="0.2">
      <c r="A28" s="57"/>
      <c r="B28" s="74" t="s">
        <v>37</v>
      </c>
      <c r="C28" s="75" t="s">
        <v>38</v>
      </c>
      <c r="D28" s="13">
        <v>0</v>
      </c>
      <c r="E28" s="20">
        <v>12</v>
      </c>
      <c r="F28" s="15">
        <f t="shared" si="2"/>
        <v>0</v>
      </c>
      <c r="G28" s="73" t="s">
        <v>17</v>
      </c>
      <c r="H28" s="51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4.25" x14ac:dyDescent="0.2">
      <c r="A29" s="57"/>
      <c r="B29" s="74" t="s">
        <v>41</v>
      </c>
      <c r="C29" s="75" t="s">
        <v>27</v>
      </c>
      <c r="D29" s="13">
        <v>1</v>
      </c>
      <c r="E29" s="20">
        <v>25</v>
      </c>
      <c r="F29" s="15">
        <f t="shared" si="2"/>
        <v>25</v>
      </c>
      <c r="G29" s="73" t="s">
        <v>17</v>
      </c>
      <c r="H29" s="57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7"/>
      <c r="B30" s="74" t="s">
        <v>44</v>
      </c>
      <c r="C30" s="75" t="s">
        <v>27</v>
      </c>
      <c r="D30" s="13">
        <v>0</v>
      </c>
      <c r="E30" s="20">
        <v>9</v>
      </c>
      <c r="F30" s="15">
        <f t="shared" si="2"/>
        <v>0</v>
      </c>
      <c r="G30" s="73" t="s">
        <v>17</v>
      </c>
      <c r="H30" s="57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57"/>
      <c r="B31" s="74" t="s">
        <v>45</v>
      </c>
      <c r="C31" s="75" t="s">
        <v>27</v>
      </c>
      <c r="D31" s="13">
        <v>1</v>
      </c>
      <c r="E31" s="20">
        <v>3</v>
      </c>
      <c r="F31" s="15">
        <f t="shared" si="2"/>
        <v>3</v>
      </c>
      <c r="G31" s="73" t="s">
        <v>17</v>
      </c>
      <c r="H31" s="57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57"/>
      <c r="B32" s="74" t="s">
        <v>46</v>
      </c>
      <c r="C32" s="75" t="s">
        <v>27</v>
      </c>
      <c r="D32" s="13">
        <v>1</v>
      </c>
      <c r="E32" s="14">
        <v>20</v>
      </c>
      <c r="F32" s="15">
        <f t="shared" si="2"/>
        <v>20</v>
      </c>
      <c r="G32" s="73" t="s">
        <v>17</v>
      </c>
      <c r="H32" s="57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x14ac:dyDescent="0.2">
      <c r="A33" s="57"/>
      <c r="B33" s="74" t="s">
        <v>49</v>
      </c>
      <c r="C33" s="75" t="s">
        <v>27</v>
      </c>
      <c r="D33" s="13">
        <v>1</v>
      </c>
      <c r="E33" s="14">
        <v>0</v>
      </c>
      <c r="F33" s="15">
        <f t="shared" si="2"/>
        <v>0</v>
      </c>
      <c r="G33" s="73" t="s">
        <v>17</v>
      </c>
      <c r="H33" s="57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x14ac:dyDescent="0.2">
      <c r="A34" s="57"/>
      <c r="B34" s="74" t="s">
        <v>50</v>
      </c>
      <c r="C34" s="75" t="s">
        <v>51</v>
      </c>
      <c r="D34" s="13">
        <v>3.2</v>
      </c>
      <c r="E34" s="14">
        <v>12.5</v>
      </c>
      <c r="F34" s="15">
        <f t="shared" si="2"/>
        <v>40</v>
      </c>
      <c r="G34" s="73" t="s">
        <v>17</v>
      </c>
      <c r="H34" s="57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.25" x14ac:dyDescent="0.2">
      <c r="A35" s="51"/>
      <c r="B35" s="74" t="s">
        <v>53</v>
      </c>
      <c r="C35" s="75" t="s">
        <v>27</v>
      </c>
      <c r="D35" s="13">
        <v>1</v>
      </c>
      <c r="E35" s="14">
        <v>51</v>
      </c>
      <c r="F35" s="15">
        <f t="shared" si="2"/>
        <v>51</v>
      </c>
      <c r="G35" s="73" t="s">
        <v>17</v>
      </c>
      <c r="H35" s="57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4.25" x14ac:dyDescent="0.2">
      <c r="A36" s="57"/>
      <c r="B36" s="74" t="s">
        <v>54</v>
      </c>
      <c r="C36" s="75" t="s">
        <v>55</v>
      </c>
      <c r="D36" s="11">
        <f>+(SUM(F11:F35))/2</f>
        <v>214.02500000000001</v>
      </c>
      <c r="E36" s="23">
        <v>5.5E-2</v>
      </c>
      <c r="F36" s="15">
        <f>E36*D36</f>
        <v>11.771375000000001</v>
      </c>
      <c r="G36" s="73" t="s">
        <v>17</v>
      </c>
      <c r="H36" s="57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.25" x14ac:dyDescent="0.2">
      <c r="A37" s="51"/>
      <c r="B37" s="74" t="s">
        <v>89</v>
      </c>
      <c r="C37" s="75" t="s">
        <v>88</v>
      </c>
      <c r="D37" s="88">
        <f>+F3</f>
        <v>750</v>
      </c>
      <c r="E37" s="20">
        <v>0.12</v>
      </c>
      <c r="F37" s="15">
        <f>+D37*E37</f>
        <v>90</v>
      </c>
      <c r="G37" s="73" t="s">
        <v>17</v>
      </c>
      <c r="H37" s="57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.25" x14ac:dyDescent="0.2">
      <c r="A38" s="51"/>
      <c r="B38" s="74" t="s">
        <v>80</v>
      </c>
      <c r="C38" s="75" t="s">
        <v>81</v>
      </c>
      <c r="D38" s="88">
        <f>+F3/480</f>
        <v>1.5625</v>
      </c>
      <c r="E38" s="20">
        <v>3.2</v>
      </c>
      <c r="F38" s="15">
        <f>+D38*E38</f>
        <v>5</v>
      </c>
      <c r="G38" s="73" t="s">
        <v>17</v>
      </c>
      <c r="H38" s="57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thickBot="1" x14ac:dyDescent="0.25">
      <c r="A39" s="51"/>
      <c r="B39" s="74" t="s">
        <v>82</v>
      </c>
      <c r="C39" s="75" t="s">
        <v>25</v>
      </c>
      <c r="D39" s="88">
        <f>+(F3*F4)/2000</f>
        <v>0.50625000000000009</v>
      </c>
      <c r="E39" s="20">
        <v>180</v>
      </c>
      <c r="F39" s="107">
        <f>+D39*E39*-1</f>
        <v>-91.125000000000014</v>
      </c>
      <c r="G39" s="73" t="s">
        <v>17</v>
      </c>
      <c r="H39" s="57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">
      <c r="A40" s="57"/>
      <c r="B40" s="65"/>
      <c r="C40" s="78"/>
      <c r="D40" s="13"/>
      <c r="E40" s="14"/>
      <c r="F40" s="15"/>
      <c r="G40" s="73"/>
      <c r="H40" s="57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5" x14ac:dyDescent="0.25">
      <c r="A41" s="52" t="s">
        <v>56</v>
      </c>
      <c r="B41" s="57"/>
      <c r="C41" s="57"/>
      <c r="D41" s="14"/>
      <c r="E41" s="14"/>
      <c r="F41" s="25">
        <f>SUM(F11:F39)</f>
        <v>443.69637499999999</v>
      </c>
      <c r="G41" s="73" t="s">
        <v>17</v>
      </c>
      <c r="H41" s="57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">
      <c r="A42" s="57"/>
      <c r="B42" s="26"/>
      <c r="C42" s="57"/>
      <c r="D42" s="18"/>
      <c r="E42" s="18"/>
      <c r="F42" s="27"/>
      <c r="G42" s="57"/>
      <c r="H42" s="57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5" x14ac:dyDescent="0.25">
      <c r="A43" s="52" t="s">
        <v>57</v>
      </c>
      <c r="B43" s="57"/>
      <c r="C43" s="57"/>
      <c r="D43" s="14"/>
      <c r="E43" s="14"/>
      <c r="F43" s="15"/>
      <c r="G43" s="57"/>
      <c r="H43" s="57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4.25" x14ac:dyDescent="0.2">
      <c r="A44" s="57"/>
      <c r="B44" s="74" t="s">
        <v>53</v>
      </c>
      <c r="C44" s="75" t="s">
        <v>27</v>
      </c>
      <c r="D44" s="14">
        <v>1</v>
      </c>
      <c r="E44" s="14">
        <v>99.5</v>
      </c>
      <c r="F44" s="15">
        <f>E44*D44</f>
        <v>99.5</v>
      </c>
      <c r="G44" s="73" t="s">
        <v>17</v>
      </c>
      <c r="H44" s="57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4.25" x14ac:dyDescent="0.2">
      <c r="A45" s="57"/>
      <c r="B45" s="74" t="s">
        <v>37</v>
      </c>
      <c r="C45" s="75" t="s">
        <v>27</v>
      </c>
      <c r="D45" s="14">
        <v>0</v>
      </c>
      <c r="E45" s="14">
        <v>125</v>
      </c>
      <c r="F45" s="15">
        <f>E45*D45</f>
        <v>0</v>
      </c>
      <c r="G45" s="73" t="s">
        <v>17</v>
      </c>
      <c r="H45" s="57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4.25" x14ac:dyDescent="0.2">
      <c r="A46" s="57"/>
      <c r="B46" s="74" t="s">
        <v>58</v>
      </c>
      <c r="C46" s="75" t="s">
        <v>27</v>
      </c>
      <c r="D46" s="14">
        <v>1</v>
      </c>
      <c r="E46" s="14">
        <v>0</v>
      </c>
      <c r="F46" s="15">
        <f>E46*D46</f>
        <v>0</v>
      </c>
      <c r="G46" s="73" t="s">
        <v>17</v>
      </c>
      <c r="H46" s="57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5" thickBot="1" x14ac:dyDescent="0.25">
      <c r="A47" s="57"/>
      <c r="B47" s="74" t="s">
        <v>59</v>
      </c>
      <c r="C47" s="75" t="s">
        <v>55</v>
      </c>
      <c r="D47" s="14">
        <f>+F41</f>
        <v>443.69637499999999</v>
      </c>
      <c r="E47" s="14">
        <v>0.08</v>
      </c>
      <c r="F47" s="107">
        <f>E47*D47</f>
        <v>35.495710000000003</v>
      </c>
      <c r="G47" s="73" t="s">
        <v>17</v>
      </c>
      <c r="H47" s="57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">
      <c r="A48" s="57"/>
      <c r="B48" s="57"/>
      <c r="C48" s="50"/>
      <c r="D48" s="29"/>
      <c r="E48" s="29"/>
      <c r="F48" s="15"/>
      <c r="G48" s="80"/>
      <c r="H48" s="57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5" x14ac:dyDescent="0.25">
      <c r="A49" s="52" t="s">
        <v>60</v>
      </c>
      <c r="B49" s="57"/>
      <c r="C49" s="50"/>
      <c r="D49" s="29"/>
      <c r="E49" s="29"/>
      <c r="F49" s="30">
        <f>SUM(F44:F47)</f>
        <v>134.99571</v>
      </c>
      <c r="G49" s="73" t="s">
        <v>17</v>
      </c>
      <c r="H49" s="57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5" x14ac:dyDescent="0.25">
      <c r="A50" s="52"/>
      <c r="B50" s="26"/>
      <c r="C50" s="51"/>
      <c r="D50" s="51"/>
      <c r="E50" s="29"/>
      <c r="F50" s="15"/>
      <c r="G50" s="73"/>
      <c r="H50" s="57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1" t="s">
        <v>61</v>
      </c>
      <c r="B51" s="82"/>
      <c r="C51" s="82"/>
      <c r="D51" s="31"/>
      <c r="E51" s="31"/>
      <c r="F51" s="32">
        <f>F41+F49</f>
        <v>578.69208500000002</v>
      </c>
      <c r="G51" s="76" t="s">
        <v>17</v>
      </c>
      <c r="H51" s="83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51"/>
      <c r="B52" s="26"/>
      <c r="C52" s="84"/>
      <c r="D52" s="51"/>
      <c r="E52" s="50"/>
      <c r="F52" s="79"/>
      <c r="G52" s="85"/>
      <c r="H52" s="5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1"/>
      <c r="B53" s="52"/>
      <c r="C53" s="60"/>
      <c r="D53" s="60"/>
      <c r="E53" s="57"/>
      <c r="F53" s="57"/>
      <c r="G53" s="57"/>
      <c r="H53" s="5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">
      <c r="A54" s="37"/>
      <c r="B54" s="55" t="s">
        <v>92</v>
      </c>
      <c r="C54" s="57"/>
      <c r="D54" s="57"/>
      <c r="E54" s="57"/>
      <c r="F54" s="57"/>
      <c r="G54" s="38"/>
      <c r="H54" s="5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">
      <c r="A55" s="37"/>
      <c r="B55" s="55" t="s">
        <v>85</v>
      </c>
      <c r="C55" s="37"/>
      <c r="D55" s="39"/>
      <c r="E55" s="39"/>
      <c r="F55" s="39"/>
      <c r="G55" s="37"/>
      <c r="H55" s="5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">
      <c r="A56" s="37"/>
      <c r="B56" s="40"/>
      <c r="C56" s="41" t="s">
        <v>87</v>
      </c>
      <c r="D56" s="42"/>
      <c r="E56" s="43"/>
      <c r="F56" s="42"/>
      <c r="G56" s="44"/>
      <c r="H56" s="5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">
      <c r="A57" s="37"/>
      <c r="B57" s="45" t="s">
        <v>86</v>
      </c>
      <c r="C57" s="102">
        <v>0.625</v>
      </c>
      <c r="D57" s="103">
        <v>0.65</v>
      </c>
      <c r="E57" s="103">
        <v>0.67500000000000004</v>
      </c>
      <c r="F57" s="103">
        <v>0.7</v>
      </c>
      <c r="G57" s="104">
        <v>0.72499999999999998</v>
      </c>
      <c r="H57" s="5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">
      <c r="A58" s="37"/>
      <c r="B58" s="46">
        <v>550</v>
      </c>
      <c r="C58" s="89">
        <f t="shared" ref="C58:G62" si="3">+(C$57*$B58)-(($F$41-$F$37-$F$38)+$F$39)-(($B58*$E$37)+(($B58/480)*$E$38))+((($B58*$F$4)/2000)*($E$39*-1))</f>
        <v>-50.313041666666663</v>
      </c>
      <c r="D58" s="89">
        <f t="shared" si="3"/>
        <v>-36.563041666666663</v>
      </c>
      <c r="E58" s="89">
        <f t="shared" si="3"/>
        <v>-22.813041666666663</v>
      </c>
      <c r="F58" s="89">
        <f t="shared" si="3"/>
        <v>-9.0630416666666633</v>
      </c>
      <c r="G58" s="90">
        <f t="shared" si="3"/>
        <v>4.6869583333333367</v>
      </c>
      <c r="H58" s="5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">
      <c r="A59" s="37"/>
      <c r="B59" s="47">
        <v>650</v>
      </c>
      <c r="C59" s="91">
        <f t="shared" si="3"/>
        <v>-12.629708333333326</v>
      </c>
      <c r="D59" s="92">
        <f t="shared" si="3"/>
        <v>3.6202916666666738</v>
      </c>
      <c r="E59" s="92">
        <f t="shared" si="3"/>
        <v>19.870291666666731</v>
      </c>
      <c r="F59" s="92">
        <f t="shared" si="3"/>
        <v>36.120291666666617</v>
      </c>
      <c r="G59" s="93">
        <f t="shared" si="3"/>
        <v>52.370291666666688</v>
      </c>
      <c r="H59" s="51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">
      <c r="A60" s="37"/>
      <c r="B60" s="47">
        <v>750</v>
      </c>
      <c r="C60" s="91">
        <f t="shared" si="3"/>
        <v>25.053624999999997</v>
      </c>
      <c r="D60" s="92">
        <f t="shared" si="3"/>
        <v>43.803624999999997</v>
      </c>
      <c r="E60" s="92">
        <f t="shared" si="3"/>
        <v>62.553625000000054</v>
      </c>
      <c r="F60" s="92">
        <f t="shared" si="3"/>
        <v>81.303624999999997</v>
      </c>
      <c r="G60" s="93">
        <f t="shared" si="3"/>
        <v>100.053625</v>
      </c>
      <c r="H60" s="5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">
      <c r="A61" s="37"/>
      <c r="B61" s="47">
        <v>850</v>
      </c>
      <c r="C61" s="91">
        <f t="shared" si="3"/>
        <v>62.736958333333334</v>
      </c>
      <c r="D61" s="92">
        <f t="shared" si="3"/>
        <v>83.986958333333334</v>
      </c>
      <c r="E61" s="92">
        <f t="shared" si="3"/>
        <v>105.23695833333333</v>
      </c>
      <c r="F61" s="92">
        <f t="shared" si="3"/>
        <v>126.48695833333333</v>
      </c>
      <c r="G61" s="93">
        <f t="shared" si="3"/>
        <v>147.73695833333335</v>
      </c>
      <c r="H61" s="51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">
      <c r="A62" s="37"/>
      <c r="B62" s="48">
        <v>950</v>
      </c>
      <c r="C62" s="94">
        <f t="shared" si="3"/>
        <v>100.4202916666667</v>
      </c>
      <c r="D62" s="95">
        <f t="shared" si="3"/>
        <v>124.1702916666667</v>
      </c>
      <c r="E62" s="95">
        <f t="shared" si="3"/>
        <v>147.92029166666669</v>
      </c>
      <c r="F62" s="95">
        <f t="shared" si="3"/>
        <v>171.67029166666669</v>
      </c>
      <c r="G62" s="96">
        <f t="shared" si="3"/>
        <v>195.42029166666669</v>
      </c>
      <c r="H62" s="51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3.15" customHeight="1" x14ac:dyDescent="0.2">
      <c r="A63" s="106" t="s">
        <v>100</v>
      </c>
      <c r="B63" s="49"/>
      <c r="C63" s="49"/>
      <c r="D63" s="26"/>
      <c r="E63" s="50"/>
      <c r="F63" s="50"/>
      <c r="G63" s="51"/>
      <c r="H63" s="51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3.15" customHeight="1" x14ac:dyDescent="0.2">
      <c r="A64" s="105" t="s">
        <v>90</v>
      </c>
      <c r="B64" s="49"/>
      <c r="C64" s="49"/>
      <c r="D64" s="26"/>
      <c r="E64" s="50"/>
      <c r="F64" s="50"/>
      <c r="G64" s="51"/>
      <c r="H64" s="5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">
      <c r="A65" s="86" t="s">
        <v>62</v>
      </c>
      <c r="B65" s="49"/>
      <c r="C65" s="49"/>
      <c r="D65" s="49"/>
      <c r="E65" s="51"/>
      <c r="F65" s="51"/>
      <c r="G65" s="51"/>
      <c r="H65" s="51"/>
      <c r="AR65" s="1"/>
      <c r="AS65" s="1"/>
      <c r="AT65" s="1"/>
      <c r="AU65" s="1"/>
    </row>
    <row r="66" spans="1:47" x14ac:dyDescent="0.2">
      <c r="A66" s="86" t="s">
        <v>63</v>
      </c>
      <c r="B66" s="49"/>
      <c r="C66" s="49"/>
      <c r="D66" s="49"/>
      <c r="E66" s="51"/>
      <c r="F66" s="51"/>
      <c r="G66" s="51"/>
      <c r="H66" s="51"/>
    </row>
    <row r="67" spans="1:47" x14ac:dyDescent="0.2">
      <c r="A67" s="86" t="s">
        <v>64</v>
      </c>
      <c r="B67" s="49"/>
      <c r="C67" s="49"/>
      <c r="D67" s="49"/>
      <c r="E67" s="51"/>
      <c r="F67" s="51"/>
      <c r="G67" s="51"/>
      <c r="H67" s="51"/>
    </row>
    <row r="68" spans="1:47" x14ac:dyDescent="0.2">
      <c r="A68" s="87"/>
      <c r="B68" s="49"/>
      <c r="C68" s="49"/>
      <c r="D68" s="49"/>
      <c r="E68" s="51"/>
      <c r="F68" s="51"/>
      <c r="G68" s="51"/>
      <c r="H68" s="51"/>
    </row>
    <row r="69" spans="1:47" x14ac:dyDescent="0.2">
      <c r="A69" s="36"/>
      <c r="B69" s="34"/>
      <c r="C69" s="34"/>
      <c r="D69" s="34"/>
    </row>
    <row r="70" spans="1:47" x14ac:dyDescent="0.2">
      <c r="A70" s="36"/>
      <c r="B70" s="34"/>
      <c r="C70" s="34"/>
      <c r="D70" s="34"/>
    </row>
    <row r="77" spans="1:47" ht="14.25" x14ac:dyDescent="0.2">
      <c r="A77" s="5"/>
    </row>
    <row r="78" spans="1:47" ht="14.25" x14ac:dyDescent="0.2">
      <c r="A78" s="5"/>
    </row>
    <row r="79" spans="1:47" x14ac:dyDescent="0.2">
      <c r="AR79" s="1"/>
      <c r="AS79" s="1"/>
      <c r="AT79" s="1"/>
      <c r="AU79" s="1"/>
    </row>
    <row r="80" spans="1:47" x14ac:dyDescent="0.2">
      <c r="AR80" s="1"/>
      <c r="AS80" s="1"/>
      <c r="AT80" s="1"/>
      <c r="AU80" s="1"/>
    </row>
    <row r="81" spans="1:47" x14ac:dyDescent="0.2">
      <c r="AR81" s="1"/>
      <c r="AS81" s="1"/>
      <c r="AT81" s="1"/>
      <c r="AU81" s="1"/>
    </row>
    <row r="82" spans="1:4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2.75" x14ac:dyDescent="0.2"/>
  <sheetData>
    <row r="10" spans="1:10" x14ac:dyDescent="0.2">
      <c r="A10" t="s">
        <v>18</v>
      </c>
    </row>
    <row r="12" spans="1:10" x14ac:dyDescent="0.2">
      <c r="B12" t="s">
        <v>65</v>
      </c>
      <c r="F12">
        <v>2.5</v>
      </c>
      <c r="H12" t="s">
        <v>66</v>
      </c>
      <c r="J12" t="s">
        <v>67</v>
      </c>
    </row>
    <row r="14" spans="1:10" x14ac:dyDescent="0.2">
      <c r="B14" t="s">
        <v>68</v>
      </c>
      <c r="F14">
        <v>1</v>
      </c>
      <c r="H14" t="s">
        <v>69</v>
      </c>
    </row>
    <row r="16" spans="1:10" x14ac:dyDescent="0.2">
      <c r="B16" t="s">
        <v>70</v>
      </c>
      <c r="D16" t="s">
        <v>71</v>
      </c>
      <c r="F16">
        <v>4.5</v>
      </c>
      <c r="G16" t="s">
        <v>73</v>
      </c>
    </row>
    <row r="17" spans="1:12" x14ac:dyDescent="0.2">
      <c r="D17" t="s">
        <v>72</v>
      </c>
    </row>
    <row r="19" spans="1:12" x14ac:dyDescent="0.2">
      <c r="B19" t="s">
        <v>74</v>
      </c>
      <c r="F19">
        <v>5</v>
      </c>
      <c r="H19" t="s">
        <v>69</v>
      </c>
    </row>
    <row r="20" spans="1:12" x14ac:dyDescent="0.2">
      <c r="H20" t="s">
        <v>75</v>
      </c>
    </row>
    <row r="22" spans="1:12" x14ac:dyDescent="0.2">
      <c r="B22" t="s">
        <v>76</v>
      </c>
    </row>
    <row r="23" spans="1:12" x14ac:dyDescent="0.2">
      <c r="B23" t="s">
        <v>77</v>
      </c>
      <c r="C23">
        <v>1</v>
      </c>
      <c r="D23" t="s">
        <v>79</v>
      </c>
      <c r="F23">
        <v>5</v>
      </c>
      <c r="G23" t="s">
        <v>73</v>
      </c>
    </row>
    <row r="24" spans="1:12" x14ac:dyDescent="0.2">
      <c r="B24" t="s">
        <v>78</v>
      </c>
      <c r="C24">
        <v>2.5</v>
      </c>
      <c r="D24" t="s">
        <v>79</v>
      </c>
    </row>
    <row r="30" spans="1:12" ht="14.25" x14ac:dyDescent="0.2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4.25" x14ac:dyDescent="0.2">
      <c r="A31" s="12" t="s">
        <v>32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4.25" x14ac:dyDescent="0.2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4.25" x14ac:dyDescent="0.2">
      <c r="A33" s="1" t="s">
        <v>35</v>
      </c>
      <c r="C33">
        <v>1.5</v>
      </c>
      <c r="D33" s="5" t="s">
        <v>36</v>
      </c>
      <c r="E33" s="5"/>
      <c r="F33" s="1"/>
      <c r="G33" s="1"/>
      <c r="H33" s="1"/>
      <c r="I33" s="1"/>
      <c r="J33" s="1"/>
      <c r="K33" s="1"/>
      <c r="L33" s="1"/>
    </row>
    <row r="34" spans="1:12" ht="13.5" thickBot="1" x14ac:dyDescent="0.25">
      <c r="A34" s="1" t="s">
        <v>39</v>
      </c>
      <c r="C34" s="22">
        <v>0.5</v>
      </c>
      <c r="D34" s="1" t="s">
        <v>40</v>
      </c>
      <c r="F34" s="2"/>
      <c r="G34" s="6"/>
      <c r="H34" s="1"/>
      <c r="I34" s="1"/>
      <c r="J34" s="1"/>
      <c r="K34" s="1"/>
      <c r="L34" s="1"/>
    </row>
    <row r="35" spans="1:12" ht="15" thickTop="1" x14ac:dyDescent="0.2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4.25" x14ac:dyDescent="0.2">
      <c r="A36" s="1" t="s">
        <v>42</v>
      </c>
      <c r="C36" s="1" t="s">
        <v>43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4.25" x14ac:dyDescent="0.2">
      <c r="E37" s="1"/>
      <c r="F37" s="5"/>
      <c r="G37" s="5"/>
      <c r="I37" s="5"/>
      <c r="J37" s="1"/>
      <c r="K37" s="1"/>
      <c r="L37" s="1"/>
    </row>
    <row r="38" spans="1:12" ht="14.25" x14ac:dyDescent="0.2">
      <c r="E38" s="1"/>
      <c r="F38" s="5"/>
      <c r="G38" s="5"/>
      <c r="I38" s="5"/>
      <c r="J38" s="1"/>
      <c r="K38" s="1"/>
      <c r="L38" s="1"/>
    </row>
    <row r="39" spans="1:12" ht="14.25" x14ac:dyDescent="0.2">
      <c r="A39" s="1" t="s">
        <v>47</v>
      </c>
      <c r="C39">
        <v>0.1</v>
      </c>
      <c r="D39" s="1" t="s">
        <v>48</v>
      </c>
      <c r="E39" s="1"/>
      <c r="F39" s="5"/>
      <c r="G39" s="5"/>
      <c r="I39" s="5"/>
      <c r="J39" s="1"/>
      <c r="K39" s="1"/>
      <c r="L39" s="1"/>
    </row>
    <row r="40" spans="1:12" ht="14.25" x14ac:dyDescent="0.2">
      <c r="E40" s="1"/>
      <c r="F40" s="5"/>
      <c r="G40" s="5"/>
      <c r="H40" s="5"/>
      <c r="I40" s="5"/>
      <c r="J40" s="1"/>
      <c r="K40" s="1"/>
      <c r="L40" s="1"/>
    </row>
    <row r="41" spans="1:12" ht="14.25" x14ac:dyDescent="0.2">
      <c r="A41" s="1" t="s">
        <v>52</v>
      </c>
      <c r="E41" s="1"/>
      <c r="F41" s="5"/>
      <c r="G41" s="5"/>
      <c r="H41" s="5"/>
      <c r="I41" s="5"/>
      <c r="J41" s="1"/>
      <c r="K41" s="1"/>
      <c r="L41" s="1"/>
    </row>
    <row r="42" spans="1:12" ht="14.25" x14ac:dyDescent="0.2">
      <c r="E42" s="1"/>
      <c r="F42" s="5"/>
      <c r="G42" s="5"/>
      <c r="H42" s="5"/>
      <c r="I42" s="5"/>
      <c r="J42" s="1"/>
      <c r="K42" s="1"/>
      <c r="L42" s="1"/>
    </row>
    <row r="43" spans="1:12" ht="14.25" x14ac:dyDescent="0.2">
      <c r="E43" s="1"/>
      <c r="F43" s="5"/>
      <c r="G43" s="5"/>
      <c r="H43" s="24"/>
      <c r="I43" s="24"/>
      <c r="J43" s="1"/>
      <c r="K43" s="1"/>
      <c r="L43" s="1"/>
    </row>
    <row r="44" spans="1:12" ht="14.25" x14ac:dyDescent="0.2">
      <c r="E44" s="1"/>
      <c r="F44" s="5"/>
      <c r="G44" s="5"/>
      <c r="H44" s="5"/>
      <c r="I44" s="5"/>
      <c r="J44" s="1"/>
      <c r="K44" s="1"/>
      <c r="L44" s="1"/>
    </row>
    <row r="45" spans="1:12" ht="14.25" x14ac:dyDescent="0.2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4.25" x14ac:dyDescent="0.2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4.25" x14ac:dyDescent="0.2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4.25" x14ac:dyDescent="0.2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4.25" x14ac:dyDescent="0.2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4.25" x14ac:dyDescent="0.2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4.25" x14ac:dyDescent="0.2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4.25" x14ac:dyDescent="0.2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4.25" x14ac:dyDescent="0.2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4.25" x14ac:dyDescent="0.2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4.25" x14ac:dyDescent="0.2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4.25" x14ac:dyDescent="0.2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">
      <c r="E57" s="1"/>
      <c r="F57" s="1"/>
      <c r="G57" s="1"/>
      <c r="H57" s="1"/>
      <c r="I57" s="1"/>
      <c r="J57" s="1"/>
      <c r="K57" s="1"/>
      <c r="L57" s="1"/>
    </row>
    <row r="58" spans="1:12" x14ac:dyDescent="0.2">
      <c r="E58" s="1"/>
      <c r="F58" s="1"/>
      <c r="G58" s="1"/>
      <c r="H58" s="1"/>
      <c r="I58" s="1"/>
      <c r="J58" s="1"/>
      <c r="K58" s="1"/>
      <c r="L58" s="1"/>
    </row>
    <row r="59" spans="1:12" x14ac:dyDescent="0.2">
      <c r="E59" s="1"/>
      <c r="F59" s="1"/>
      <c r="G59" s="1"/>
      <c r="H59" s="1"/>
      <c r="I59" s="1"/>
      <c r="J59" s="1"/>
      <c r="K59" s="1"/>
      <c r="L59" s="1"/>
    </row>
    <row r="60" spans="1:12" x14ac:dyDescent="0.2">
      <c r="E60" s="1"/>
      <c r="F60" s="1"/>
      <c r="G60" s="1"/>
      <c r="H60" s="1"/>
      <c r="I60" s="1"/>
      <c r="J60" s="1"/>
      <c r="K60" s="1"/>
      <c r="L60" s="1"/>
    </row>
    <row r="61" spans="1:12" x14ac:dyDescent="0.2">
      <c r="E61" s="1"/>
      <c r="F61" s="1"/>
      <c r="G61" s="1"/>
      <c r="H61" s="1"/>
      <c r="I61" s="1"/>
      <c r="J61" s="1"/>
      <c r="K61" s="1"/>
      <c r="L61" s="1"/>
    </row>
    <row r="62" spans="1:12" x14ac:dyDescent="0.2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CottonSRed2017</vt:lpstr>
      <vt:lpstr>Sheet1</vt:lpstr>
      <vt:lpstr>CottonSRed2017!Print_Area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2017-02-23T19:30:52Z</cp:lastPrinted>
  <dcterms:created xsi:type="dcterms:W3CDTF">2010-03-12T14:27:14Z</dcterms:created>
  <dcterms:modified xsi:type="dcterms:W3CDTF">2017-03-06T16:26:57Z</dcterms:modified>
</cp:coreProperties>
</file>