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Peanut2017" sheetId="1" r:id="rId1"/>
    <sheet name="Sheet1" sheetId="2" r:id="rId2"/>
  </sheets>
  <definedNames>
    <definedName name="_xlnm.Print_Area" localSheetId="0">Peanut2017!$A$1:$G$65</definedName>
  </definedNames>
  <calcPr calcId="162913"/>
</workbook>
</file>

<file path=xl/calcChain.xml><?xml version="1.0" encoding="utf-8"?>
<calcChain xmlns="http://schemas.openxmlformats.org/spreadsheetml/2006/main">
  <c r="F21" i="1" l="1"/>
  <c r="F31" i="1" l="1"/>
  <c r="F16" i="1" l="1"/>
  <c r="F19" i="1" l="1"/>
  <c r="F11" i="1"/>
  <c r="F12" i="1"/>
  <c r="F14" i="1"/>
  <c r="F15" i="1"/>
  <c r="F17" i="1"/>
  <c r="F18" i="1"/>
  <c r="F20" i="1"/>
  <c r="F22" i="1"/>
  <c r="F23" i="1"/>
  <c r="F24" i="1"/>
  <c r="F25" i="1"/>
  <c r="F26" i="1"/>
  <c r="D27" i="1"/>
  <c r="F27" i="1" s="1"/>
  <c r="D28" i="1"/>
  <c r="F28" i="1" s="1"/>
  <c r="F29" i="1"/>
  <c r="D30" i="1"/>
  <c r="F30" i="1"/>
  <c r="F32" i="1"/>
  <c r="F33" i="1"/>
  <c r="I5" i="2"/>
  <c r="F4" i="1"/>
  <c r="F40" i="1"/>
  <c r="F41" i="1"/>
  <c r="F42" i="1"/>
  <c r="F35" i="1" l="1"/>
  <c r="D35" i="1"/>
  <c r="F37" i="1" l="1"/>
  <c r="E56" i="1" s="1"/>
  <c r="C56" i="1" l="1"/>
  <c r="C54" i="1"/>
  <c r="F54" i="1"/>
  <c r="F56" i="1"/>
  <c r="E54" i="1"/>
  <c r="D57" i="1"/>
  <c r="F55" i="1"/>
  <c r="D56" i="1"/>
  <c r="G56" i="1"/>
  <c r="D58" i="1"/>
  <c r="E55" i="1"/>
  <c r="E57" i="1"/>
  <c r="G55" i="1"/>
  <c r="F58" i="1"/>
  <c r="C58" i="1"/>
  <c r="F57" i="1"/>
  <c r="C55" i="1"/>
  <c r="D54" i="1"/>
  <c r="D55" i="1"/>
  <c r="E58" i="1"/>
  <c r="G54" i="1"/>
  <c r="G58" i="1"/>
  <c r="C57" i="1"/>
  <c r="G57" i="1"/>
  <c r="D43" i="1"/>
  <c r="F43" i="1" s="1"/>
  <c r="F45" i="1" s="1"/>
  <c r="F47" i="1" s="1"/>
</calcChain>
</file>

<file path=xl/sharedStrings.xml><?xml version="1.0" encoding="utf-8"?>
<sst xmlns="http://schemas.openxmlformats.org/spreadsheetml/2006/main" count="156" uniqueCount="74">
  <si>
    <t>PEANUT - Enterprise Planning Budget Summary</t>
  </si>
  <si>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</si>
  <si>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</si>
  <si>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</si>
  <si>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</si>
  <si>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</si>
  <si>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</si>
  <si>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</si>
  <si>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</si>
  <si>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</si>
  <si>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</si>
  <si>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</si>
  <si>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</si>
  <si>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</si>
  <si>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</si>
  <si>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</si>
  <si>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</si>
  <si>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</si>
  <si>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</si>
  <si>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</si>
  <si>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</si>
  <si>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</si>
  <si>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</si>
  <si>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</si>
  <si>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</si>
  <si>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</si>
  <si>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</si>
  <si>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</si>
  <si>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</si>
  <si>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</si>
  <si>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</si>
  <si>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</si>
  <si>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</si>
  <si>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</si>
  <si>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</si>
  <si>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</si>
  <si>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</si>
  <si>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</si>
  <si>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</si>
  <si>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</si>
  <si>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</si>
  <si>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</si>
  <si>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</si>
  <si>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</si>
  <si>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</si>
  <si>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</si>
  <si>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</si>
  <si>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</si>
  <si>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</si>
  <si>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</si>
  <si>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</si>
  <si>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</si>
  <si>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</si>
  <si>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</si>
  <si>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</si>
  <si>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</si>
  <si>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</si>
  <si>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</si>
  <si>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</si>
  <si>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</si>
  <si>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</si>
  <si>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</si>
  <si>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</si>
  <si>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</si>
  <si>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</si>
  <si>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 xml:space="preserve">                                      NET RETURNS PER ACRE ABOVE SPECIFIED VARIABLE EXPENSES</t>
  </si>
  <si>
    <t>Gypsum</t>
  </si>
  <si>
    <t>Poultry Litter</t>
  </si>
  <si>
    <t>Cover Crop Establishment</t>
  </si>
  <si>
    <t>ALABAMA, 2017</t>
  </si>
  <si>
    <t>Insecticides- In Furrow</t>
  </si>
  <si>
    <t>Insecticides- Foliar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</si>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</sst>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11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0" fillId="0" borderId="0" xfId="0" applyNumberFormat="1" applyProtection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4" fontId="24" fillId="0" borderId="0" xfId="0" quotePrefix="1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3" fontId="24" fillId="0" borderId="0" xfId="0" applyNumberFormat="1" applyFont="1" applyProtection="1"/>
    <xf numFmtId="0" fontId="0" fillId="0" borderId="0" xfId="0" applyAlignment="1" applyProtection="1">
      <alignment horizontal="left"/>
      <protection locked="0"/>
    </xf>
    <xf numFmtId="0" fontId="0" fillId="0" borderId="0" xfId="0"/>
    <xf numFmtId="0" fontId="24" fillId="0" borderId="0" xfId="0" applyFont="1"/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24" fillId="0" borderId="0" xfId="0" applyFont="1"/>
    <xf numFmtId="0" fontId="24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164" fontId="28" fillId="0" borderId="0" xfId="46" applyNumberFormat="1" applyFont="1" applyProtection="1">
      <protection locked="0"/>
    </xf>
    <xf numFmtId="0" fontId="31" fillId="0" borderId="0" xfId="46" applyFont="1" applyAlignment="1" applyProtection="1">
      <alignment horizontal="left"/>
    </xf>
    <xf numFmtId="164" fontId="24" fillId="0" borderId="25" xfId="0" applyNumberFormat="1" applyFont="1" applyBorder="1" applyProtection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 3" xfId="50"/>
    <cellStyle name="Note" xfId="37" builtinId="10" customBuiltin="1"/>
    <cellStyle name="Note 2" xfId="43"/>
    <cellStyle name="Note 2 2" xfId="45"/>
    <cellStyle name="Note 2 2 2" xfId="49"/>
    <cellStyle name="Note 2 3" xfId="48"/>
    <cellStyle name="Note 3" xfId="42"/>
    <cellStyle name="Note 3 2" xfId="47"/>
    <cellStyle name="Note 3 3" xfId="52"/>
    <cellStyle name="Note 3 4" xfId="51"/>
    <cellStyle name="Note 4" xfId="44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workbookViewId="0">
      <selection activeCell="I19" sqref="I19"/>
    </sheetView>
  </sheetViews>
  <sheetFormatPr defaultRowHeight="12.75" x14ac:dyDescent="0.2"/>
  <cols>
    <col min="1" max="1" width="10" customWidth="1"/>
    <col min="2" max="2" width="28.7109375" customWidth="1"/>
    <col min="3" max="3" width="8.7109375" customWidth="1"/>
    <col min="4" max="6" width="11.7109375" customWidth="1"/>
    <col min="7" max="7" width="12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45" t="s">
        <v>0</v>
      </c>
      <c r="B1" s="42"/>
      <c r="C1" s="41"/>
      <c r="D1" s="41"/>
      <c r="E1" s="41"/>
      <c r="F1" s="41"/>
      <c r="G1" s="41"/>
      <c r="H1" s="46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">
      <c r="A2" s="47" t="s">
        <v>2</v>
      </c>
      <c r="B2" s="48"/>
      <c r="C2" s="44" t="s">
        <v>63</v>
      </c>
      <c r="D2" s="41"/>
      <c r="E2" s="41"/>
      <c r="F2" s="41"/>
      <c r="G2" s="41"/>
      <c r="H2" s="46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47" t="s">
        <v>3</v>
      </c>
      <c r="B3" s="49"/>
      <c r="C3" s="49"/>
      <c r="D3" s="49"/>
      <c r="E3" s="50" t="s">
        <v>4</v>
      </c>
      <c r="F3" s="4">
        <v>1.75</v>
      </c>
      <c r="G3" s="50" t="s">
        <v>5</v>
      </c>
      <c r="H3" s="49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102" t="s">
        <v>69</v>
      </c>
      <c r="B4" s="52"/>
      <c r="C4" s="49"/>
      <c r="D4" s="49"/>
      <c r="E4" s="49"/>
      <c r="F4" s="90">
        <f>+F3*2000</f>
        <v>3500</v>
      </c>
      <c r="G4" s="41" t="s">
        <v>6</v>
      </c>
      <c r="H4" s="49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5" x14ac:dyDescent="0.25">
      <c r="A5" s="51"/>
      <c r="B5" s="50" t="s">
        <v>7</v>
      </c>
      <c r="C5" s="49"/>
      <c r="D5" s="49"/>
      <c r="E5" s="49"/>
      <c r="F5" s="42"/>
      <c r="G5" s="49"/>
      <c r="H5" s="49"/>
      <c r="I5" s="5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4.25" x14ac:dyDescent="0.2">
      <c r="A6" s="42"/>
      <c r="B6" s="50" t="s">
        <v>8</v>
      </c>
      <c r="C6" s="49"/>
      <c r="D6" s="49"/>
      <c r="E6" s="42"/>
      <c r="F6" s="49"/>
      <c r="G6" s="49"/>
      <c r="H6" s="49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49"/>
      <c r="B7" s="49"/>
      <c r="C7" s="50"/>
      <c r="D7" s="50"/>
      <c r="E7" s="53" t="s">
        <v>9</v>
      </c>
      <c r="F7" s="53" t="s">
        <v>10</v>
      </c>
      <c r="G7" s="54" t="s">
        <v>11</v>
      </c>
      <c r="H7" s="49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55" t="s">
        <v>1</v>
      </c>
      <c r="B8" s="50"/>
      <c r="C8" s="56" t="s">
        <v>12</v>
      </c>
      <c r="D8" s="57" t="s">
        <v>13</v>
      </c>
      <c r="E8" s="57" t="s">
        <v>14</v>
      </c>
      <c r="F8" s="57" t="s">
        <v>15</v>
      </c>
      <c r="G8" s="58" t="s">
        <v>16</v>
      </c>
      <c r="H8" s="49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59"/>
      <c r="B9" s="60"/>
      <c r="C9" s="61"/>
      <c r="D9" s="10"/>
      <c r="E9" s="10"/>
      <c r="F9" s="62"/>
      <c r="G9" s="63"/>
      <c r="H9" s="49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5" x14ac:dyDescent="0.25">
      <c r="A10" s="45" t="s">
        <v>17</v>
      </c>
      <c r="B10" s="49"/>
      <c r="C10" s="49"/>
      <c r="D10" s="49"/>
      <c r="E10" s="49"/>
      <c r="F10" s="49"/>
      <c r="G10" s="49"/>
      <c r="H10" s="49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49"/>
      <c r="B11" s="64" t="s">
        <v>18</v>
      </c>
      <c r="C11" s="65" t="s">
        <v>19</v>
      </c>
      <c r="D11" s="11">
        <v>125</v>
      </c>
      <c r="E11" s="11">
        <v>0.75</v>
      </c>
      <c r="F11" s="12">
        <f>+D11*E11</f>
        <v>93.75</v>
      </c>
      <c r="G11" s="63" t="s">
        <v>20</v>
      </c>
      <c r="H11" s="49"/>
      <c r="I11" s="5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1</v>
      </c>
      <c r="AO11" s="1"/>
      <c r="AP11" s="1"/>
      <c r="AQ11" s="1"/>
      <c r="AR11" s="1"/>
      <c r="AS11" s="1"/>
      <c r="AT11" s="1"/>
      <c r="AU11" s="1"/>
    </row>
    <row r="12" spans="1:47" ht="14.25" x14ac:dyDescent="0.2">
      <c r="A12" s="49"/>
      <c r="B12" s="64" t="s">
        <v>21</v>
      </c>
      <c r="C12" s="65" t="s">
        <v>22</v>
      </c>
      <c r="D12" s="11">
        <v>1</v>
      </c>
      <c r="E12" s="11">
        <v>0</v>
      </c>
      <c r="F12" s="12">
        <f>+D12*E12</f>
        <v>0</v>
      </c>
      <c r="G12" s="63"/>
      <c r="H12" s="49"/>
      <c r="I12" s="5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49"/>
      <c r="B13" s="64" t="s">
        <v>23</v>
      </c>
      <c r="C13" s="42"/>
      <c r="D13" s="11"/>
      <c r="E13" s="11"/>
      <c r="F13" s="12"/>
      <c r="G13" s="66" t="s">
        <v>20</v>
      </c>
      <c r="H13" s="49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49"/>
      <c r="B14" s="64" t="s">
        <v>24</v>
      </c>
      <c r="C14" s="65" t="s">
        <v>25</v>
      </c>
      <c r="D14" s="13">
        <v>40</v>
      </c>
      <c r="E14" s="11">
        <v>0.4</v>
      </c>
      <c r="F14" s="12">
        <f t="shared" ref="F14:F33" si="0">+D14*E14</f>
        <v>16</v>
      </c>
      <c r="G14" s="63" t="s">
        <v>20</v>
      </c>
      <c r="H14" s="49"/>
      <c r="I14" s="5"/>
      <c r="J14" s="5"/>
      <c r="K14" s="5"/>
      <c r="L14" s="5"/>
      <c r="M14" s="1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1</v>
      </c>
      <c r="AO14" s="1"/>
      <c r="AP14" s="1"/>
      <c r="AQ14" s="1"/>
      <c r="AR14" s="1"/>
      <c r="AS14" s="1"/>
      <c r="AT14" s="1"/>
      <c r="AU14" s="1"/>
    </row>
    <row r="15" spans="1:47" ht="14.25" x14ac:dyDescent="0.2">
      <c r="A15" s="49"/>
      <c r="B15" s="64" t="s">
        <v>26</v>
      </c>
      <c r="C15" s="65" t="s">
        <v>25</v>
      </c>
      <c r="D15" s="13">
        <v>40</v>
      </c>
      <c r="E15" s="11">
        <v>0.3</v>
      </c>
      <c r="F15" s="12">
        <f t="shared" si="0"/>
        <v>12</v>
      </c>
      <c r="G15" s="63" t="s">
        <v>20</v>
      </c>
      <c r="H15" s="49"/>
      <c r="I15" s="5"/>
      <c r="J15" s="5"/>
      <c r="K15" s="5"/>
      <c r="L15" s="5"/>
      <c r="M15" s="1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s="92" customFormat="1" ht="14.25" x14ac:dyDescent="0.2">
      <c r="A16" s="97"/>
      <c r="B16" s="103" t="s">
        <v>67</v>
      </c>
      <c r="C16" s="98" t="s">
        <v>29</v>
      </c>
      <c r="D16" s="96">
        <v>0</v>
      </c>
      <c r="E16" s="94">
        <v>0</v>
      </c>
      <c r="F16" s="95">
        <f t="shared" ref="F16" si="1">+D16*E16</f>
        <v>0</v>
      </c>
      <c r="G16" s="107" t="s">
        <v>20</v>
      </c>
      <c r="H16" s="97"/>
      <c r="I16" s="93"/>
      <c r="J16" s="93"/>
      <c r="K16" s="93"/>
      <c r="L16" s="93"/>
      <c r="M16" s="1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4.25" x14ac:dyDescent="0.2">
      <c r="A17" s="49"/>
      <c r="B17" s="64" t="s">
        <v>27</v>
      </c>
      <c r="C17" s="65" t="s">
        <v>22</v>
      </c>
      <c r="D17" s="13">
        <v>1</v>
      </c>
      <c r="E17" s="11">
        <v>10</v>
      </c>
      <c r="F17" s="12">
        <f t="shared" si="0"/>
        <v>10</v>
      </c>
      <c r="G17" s="63" t="s">
        <v>20</v>
      </c>
      <c r="H17" s="49"/>
      <c r="I17" s="5"/>
      <c r="J17" s="5"/>
      <c r="K17" s="5"/>
      <c r="L17" s="5"/>
      <c r="M17" s="14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49"/>
      <c r="B18" s="64" t="s">
        <v>28</v>
      </c>
      <c r="C18" s="65" t="s">
        <v>29</v>
      </c>
      <c r="D18" s="13">
        <v>0.33</v>
      </c>
      <c r="E18" s="11">
        <v>35</v>
      </c>
      <c r="F18" s="12">
        <f t="shared" si="0"/>
        <v>11.55</v>
      </c>
      <c r="G18" s="63" t="s">
        <v>20</v>
      </c>
      <c r="H18" s="49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1</v>
      </c>
      <c r="AO18" s="1"/>
      <c r="AP18" s="1"/>
      <c r="AQ18" s="1"/>
      <c r="AR18" s="1"/>
      <c r="AS18" s="1"/>
      <c r="AT18" s="1"/>
      <c r="AU18" s="1"/>
    </row>
    <row r="19" spans="1:47" ht="14.25" x14ac:dyDescent="0.2">
      <c r="A19" s="49"/>
      <c r="B19" s="91" t="s">
        <v>66</v>
      </c>
      <c r="C19" s="65" t="s">
        <v>29</v>
      </c>
      <c r="D19" s="13">
        <v>0.33</v>
      </c>
      <c r="E19" s="11">
        <v>75</v>
      </c>
      <c r="F19" s="12">
        <f t="shared" si="0"/>
        <v>24.75</v>
      </c>
      <c r="G19" s="63" t="s">
        <v>20</v>
      </c>
      <c r="H19" s="49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4.25" x14ac:dyDescent="0.2">
      <c r="A20" s="49"/>
      <c r="B20" s="64" t="s">
        <v>30</v>
      </c>
      <c r="C20" s="65" t="s">
        <v>22</v>
      </c>
      <c r="D20" s="13">
        <v>1</v>
      </c>
      <c r="E20" s="11">
        <v>75</v>
      </c>
      <c r="F20" s="12">
        <f t="shared" si="0"/>
        <v>75</v>
      </c>
      <c r="G20" s="63" t="s">
        <v>20</v>
      </c>
      <c r="H20" s="49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1</v>
      </c>
      <c r="AO20" s="1"/>
      <c r="AP20" s="1"/>
      <c r="AQ20" s="1"/>
      <c r="AR20" s="1"/>
      <c r="AS20" s="1"/>
      <c r="AT20" s="1"/>
      <c r="AU20" s="1"/>
    </row>
    <row r="21" spans="1:47" s="99" customFormat="1" ht="14.25" x14ac:dyDescent="0.2">
      <c r="A21" s="101"/>
      <c r="B21" s="108" t="s">
        <v>70</v>
      </c>
      <c r="C21" s="109" t="s">
        <v>22</v>
      </c>
      <c r="D21" s="106">
        <v>1</v>
      </c>
      <c r="E21" s="104">
        <v>20</v>
      </c>
      <c r="F21" s="105">
        <f t="shared" ref="F21" si="2">+D21*E21</f>
        <v>20</v>
      </c>
      <c r="G21" s="107" t="s">
        <v>20</v>
      </c>
      <c r="H21" s="101"/>
      <c r="I21" s="100"/>
      <c r="J21" s="100"/>
      <c r="K21" s="100"/>
      <c r="L21" s="100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4.25" x14ac:dyDescent="0.2">
      <c r="A22" s="49"/>
      <c r="B22" s="64" t="s">
        <v>71</v>
      </c>
      <c r="C22" s="65" t="s">
        <v>22</v>
      </c>
      <c r="D22" s="13">
        <v>1</v>
      </c>
      <c r="E22" s="11">
        <v>10</v>
      </c>
      <c r="F22" s="12">
        <f t="shared" si="0"/>
        <v>10</v>
      </c>
      <c r="G22" s="63" t="s">
        <v>20</v>
      </c>
      <c r="H22" s="49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1</v>
      </c>
      <c r="AO22" s="1"/>
      <c r="AP22" s="1"/>
      <c r="AQ22" s="1"/>
      <c r="AR22" s="1"/>
      <c r="AS22" s="1"/>
      <c r="AT22" s="1"/>
      <c r="AU22" s="1"/>
    </row>
    <row r="23" spans="1:47" ht="14.25" x14ac:dyDescent="0.2">
      <c r="A23" s="49"/>
      <c r="B23" s="64" t="s">
        <v>31</v>
      </c>
      <c r="C23" s="65" t="s">
        <v>22</v>
      </c>
      <c r="D23" s="13">
        <v>5</v>
      </c>
      <c r="E23" s="11">
        <v>13</v>
      </c>
      <c r="F23" s="12">
        <f t="shared" si="0"/>
        <v>65</v>
      </c>
      <c r="G23" s="63" t="s">
        <v>20</v>
      </c>
      <c r="H23" s="49"/>
      <c r="I23" s="5"/>
      <c r="J23" s="5"/>
      <c r="K23" s="5"/>
      <c r="L23" s="5"/>
      <c r="M23" s="1"/>
      <c r="N23" s="1"/>
      <c r="O23" s="1"/>
      <c r="S23" s="1"/>
      <c r="T23" s="1"/>
      <c r="U23" s="1"/>
      <c r="V23" s="1"/>
      <c r="W23" s="1"/>
      <c r="X23" s="1"/>
      <c r="Y23" s="1"/>
      <c r="Z23" s="3" t="s">
        <v>1</v>
      </c>
      <c r="AO23" s="1"/>
      <c r="AP23" s="1"/>
      <c r="AQ23" s="1"/>
      <c r="AR23" s="1"/>
      <c r="AS23" s="1"/>
      <c r="AT23" s="1"/>
      <c r="AU23" s="1"/>
    </row>
    <row r="24" spans="1:47" ht="14.25" x14ac:dyDescent="0.2">
      <c r="A24" s="49"/>
      <c r="B24" s="64" t="s">
        <v>32</v>
      </c>
      <c r="C24" s="65" t="s">
        <v>22</v>
      </c>
      <c r="D24" s="13">
        <v>0</v>
      </c>
      <c r="E24" s="11">
        <v>30</v>
      </c>
      <c r="F24" s="12">
        <f t="shared" si="0"/>
        <v>0</v>
      </c>
      <c r="G24" s="63" t="s">
        <v>20</v>
      </c>
      <c r="H24" s="49"/>
      <c r="I24" s="5"/>
      <c r="J24" s="5"/>
      <c r="K24" s="5"/>
      <c r="L24" s="5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4.25" x14ac:dyDescent="0.2">
      <c r="A25" s="49"/>
      <c r="B25" s="67" t="s">
        <v>33</v>
      </c>
      <c r="C25" s="65" t="s">
        <v>22</v>
      </c>
      <c r="D25" s="13">
        <v>0</v>
      </c>
      <c r="E25" s="11">
        <v>8</v>
      </c>
      <c r="F25" s="12">
        <f t="shared" si="0"/>
        <v>0</v>
      </c>
      <c r="G25" s="63" t="s">
        <v>20</v>
      </c>
      <c r="H25" s="49"/>
      <c r="I25" s="5"/>
      <c r="J25" s="5"/>
      <c r="K25" s="5"/>
      <c r="L25" s="5"/>
      <c r="M25" s="1"/>
      <c r="N25" s="1"/>
      <c r="O25" s="1"/>
      <c r="P25" s="15"/>
      <c r="Q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49"/>
      <c r="B26" s="64" t="s">
        <v>34</v>
      </c>
      <c r="C26" s="65" t="s">
        <v>35</v>
      </c>
      <c r="D26" s="13">
        <v>0</v>
      </c>
      <c r="E26" s="11">
        <v>12</v>
      </c>
      <c r="F26" s="12">
        <f t="shared" si="0"/>
        <v>0</v>
      </c>
      <c r="G26" s="63" t="s">
        <v>20</v>
      </c>
      <c r="H26" s="49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49"/>
      <c r="B27" s="64" t="s">
        <v>36</v>
      </c>
      <c r="C27" s="65" t="s">
        <v>29</v>
      </c>
      <c r="D27" s="79">
        <f>+F3</f>
        <v>1.75</v>
      </c>
      <c r="E27" s="11">
        <v>35</v>
      </c>
      <c r="F27" s="12">
        <f t="shared" si="0"/>
        <v>61.25</v>
      </c>
      <c r="G27" s="63" t="s">
        <v>20</v>
      </c>
      <c r="H27" s="42"/>
      <c r="I27" s="5"/>
      <c r="J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 t="s">
        <v>1</v>
      </c>
      <c r="AO27" s="1"/>
      <c r="AP27" s="1"/>
      <c r="AQ27" s="1"/>
      <c r="AR27" s="1"/>
      <c r="AS27" s="1"/>
      <c r="AT27" s="1"/>
      <c r="AU27" s="1"/>
    </row>
    <row r="28" spans="1:47" ht="14.25" x14ac:dyDescent="0.2">
      <c r="A28" s="49"/>
      <c r="B28" s="64" t="s">
        <v>37</v>
      </c>
      <c r="C28" s="65" t="s">
        <v>29</v>
      </c>
      <c r="D28" s="79">
        <f>+F3</f>
        <v>1.75</v>
      </c>
      <c r="E28" s="11">
        <v>10</v>
      </c>
      <c r="F28" s="12">
        <f t="shared" si="0"/>
        <v>17.5</v>
      </c>
      <c r="G28" s="63" t="s">
        <v>20</v>
      </c>
      <c r="H28" s="49"/>
      <c r="I28" s="5"/>
      <c r="J28" s="5"/>
      <c r="K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.25" x14ac:dyDescent="0.2">
      <c r="A29" s="49"/>
      <c r="B29" s="64" t="s">
        <v>38</v>
      </c>
      <c r="C29" s="65" t="s">
        <v>22</v>
      </c>
      <c r="D29" s="13">
        <v>1</v>
      </c>
      <c r="E29" s="11">
        <v>30</v>
      </c>
      <c r="F29" s="12">
        <f t="shared" si="0"/>
        <v>30</v>
      </c>
      <c r="G29" s="63" t="s">
        <v>20</v>
      </c>
      <c r="H29" s="49"/>
      <c r="I29" s="5"/>
      <c r="J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49"/>
      <c r="B30" s="64" t="s">
        <v>39</v>
      </c>
      <c r="C30" s="65" t="s">
        <v>40</v>
      </c>
      <c r="D30" s="79">
        <f>+F3</f>
        <v>1.75</v>
      </c>
      <c r="E30" s="11">
        <v>2.5</v>
      </c>
      <c r="F30" s="12">
        <f t="shared" si="0"/>
        <v>4.375</v>
      </c>
      <c r="G30" s="63" t="s">
        <v>20</v>
      </c>
      <c r="H30" s="49"/>
      <c r="I30" s="5"/>
      <c r="J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s="99" customFormat="1" ht="14.25" x14ac:dyDescent="0.2">
      <c r="A31" s="101"/>
      <c r="B31" s="108" t="s">
        <v>68</v>
      </c>
      <c r="C31" s="109" t="s">
        <v>22</v>
      </c>
      <c r="D31" s="106">
        <v>1</v>
      </c>
      <c r="E31" s="104">
        <v>20</v>
      </c>
      <c r="F31" s="105">
        <f t="shared" si="0"/>
        <v>20</v>
      </c>
      <c r="G31" s="107" t="s">
        <v>20</v>
      </c>
      <c r="H31" s="101"/>
      <c r="I31" s="100"/>
      <c r="J31" s="100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x14ac:dyDescent="0.2">
      <c r="A32" s="49"/>
      <c r="B32" s="64" t="s">
        <v>41</v>
      </c>
      <c r="C32" s="65" t="s">
        <v>22</v>
      </c>
      <c r="D32" s="13">
        <v>1</v>
      </c>
      <c r="E32" s="11">
        <v>0</v>
      </c>
      <c r="F32" s="12">
        <f t="shared" si="0"/>
        <v>0</v>
      </c>
      <c r="G32" s="63" t="s">
        <v>20</v>
      </c>
      <c r="H32" s="49"/>
      <c r="I32" s="5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.25" x14ac:dyDescent="0.2">
      <c r="A33" s="49"/>
      <c r="B33" s="64" t="s">
        <v>42</v>
      </c>
      <c r="C33" s="65" t="s">
        <v>43</v>
      </c>
      <c r="D33" s="13">
        <v>3.2</v>
      </c>
      <c r="E33" s="11">
        <v>12.5</v>
      </c>
      <c r="F33" s="12">
        <f t="shared" si="0"/>
        <v>40</v>
      </c>
      <c r="G33" s="63" t="s">
        <v>20</v>
      </c>
      <c r="H33" s="49"/>
      <c r="I33" s="5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x14ac:dyDescent="0.2">
      <c r="A34" s="42"/>
      <c r="B34" s="64" t="s">
        <v>44</v>
      </c>
      <c r="C34" s="65" t="s">
        <v>22</v>
      </c>
      <c r="D34" s="13">
        <v>1</v>
      </c>
      <c r="E34" s="11">
        <v>41</v>
      </c>
      <c r="F34" s="12">
        <v>41</v>
      </c>
      <c r="G34" s="63" t="s">
        <v>20</v>
      </c>
      <c r="H34" s="49"/>
      <c r="I34" s="16"/>
      <c r="J34" s="5"/>
      <c r="K34" s="5"/>
      <c r="L34" s="5"/>
      <c r="M34" s="1"/>
      <c r="N34" s="2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.25" customHeight="1" thickBot="1" x14ac:dyDescent="0.25">
      <c r="A35" s="49"/>
      <c r="B35" s="64" t="s">
        <v>45</v>
      </c>
      <c r="C35" s="65" t="s">
        <v>46</v>
      </c>
      <c r="D35" s="80">
        <f>+SUM(F11:F34)/2</f>
        <v>276.08749999999998</v>
      </c>
      <c r="E35" s="17">
        <v>5.5E-2</v>
      </c>
      <c r="F35" s="115">
        <f>+(SUM(F11:F34)*E35)/2</f>
        <v>15.1848125</v>
      </c>
      <c r="G35" s="63" t="s">
        <v>20</v>
      </c>
      <c r="H35" s="49"/>
      <c r="I35" s="5"/>
      <c r="J35" s="5"/>
      <c r="K35" s="16"/>
      <c r="L35" s="5"/>
      <c r="M35" s="1"/>
      <c r="N35" s="1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3" t="s">
        <v>1</v>
      </c>
      <c r="AO35" s="1"/>
      <c r="AP35" s="1"/>
      <c r="AQ35" s="1"/>
      <c r="AR35" s="1"/>
      <c r="AS35" s="1"/>
      <c r="AT35" s="1"/>
      <c r="AU35" s="1"/>
    </row>
    <row r="36" spans="1:47" ht="8.25" customHeight="1" x14ac:dyDescent="0.2">
      <c r="A36" s="49"/>
      <c r="B36" s="55"/>
      <c r="C36" s="68"/>
      <c r="D36" s="13"/>
      <c r="E36" s="11"/>
      <c r="F36" s="12"/>
      <c r="G36" s="63"/>
      <c r="H36" s="49"/>
      <c r="I36" s="5"/>
      <c r="J36" s="5"/>
      <c r="K36" s="5"/>
      <c r="L36" s="5"/>
      <c r="M36" s="1"/>
      <c r="N36" s="2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  <c r="AR36" s="1"/>
      <c r="AS36" s="1"/>
      <c r="AT36" s="1"/>
      <c r="AU36" s="1"/>
    </row>
    <row r="37" spans="1:47" ht="15" x14ac:dyDescent="0.25">
      <c r="A37" s="45" t="s">
        <v>47</v>
      </c>
      <c r="B37" s="49"/>
      <c r="C37" s="49"/>
      <c r="D37" s="11"/>
      <c r="E37" s="11"/>
      <c r="F37" s="18">
        <f>SUM(F11:F35)</f>
        <v>567.35981249999998</v>
      </c>
      <c r="G37" s="63" t="s">
        <v>20</v>
      </c>
      <c r="H37" s="49"/>
      <c r="I37" s="12"/>
      <c r="J37" s="12"/>
      <c r="K37" s="5"/>
      <c r="L37" s="5"/>
      <c r="M37" s="1"/>
      <c r="N37" s="9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O37" s="1"/>
      <c r="AP37" s="1"/>
      <c r="AQ37" s="1"/>
      <c r="AR37" s="1"/>
      <c r="AS37" s="1"/>
      <c r="AT37" s="1"/>
      <c r="AU37" s="1"/>
    </row>
    <row r="38" spans="1:47" ht="14.25" customHeight="1" x14ac:dyDescent="0.2">
      <c r="A38" s="49"/>
      <c r="B38" s="19"/>
      <c r="C38" s="49"/>
      <c r="D38" s="20"/>
      <c r="E38" s="20"/>
      <c r="F38" s="21"/>
      <c r="G38" s="49"/>
      <c r="H38" s="49"/>
      <c r="I38" s="5"/>
      <c r="J38" s="5"/>
      <c r="K38" s="5"/>
      <c r="L38" s="5"/>
      <c r="M38" s="1"/>
      <c r="N38" s="2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1</v>
      </c>
      <c r="AO38" s="1"/>
      <c r="AP38" s="1"/>
      <c r="AQ38" s="1"/>
      <c r="AR38" s="1"/>
      <c r="AS38" s="1"/>
      <c r="AT38" s="1"/>
      <c r="AU38" s="1"/>
    </row>
    <row r="39" spans="1:47" ht="15" x14ac:dyDescent="0.25">
      <c r="A39" s="45" t="s">
        <v>48</v>
      </c>
      <c r="B39" s="49"/>
      <c r="C39" s="49"/>
      <c r="D39" s="11"/>
      <c r="E39" s="11"/>
      <c r="F39" s="12"/>
      <c r="G39" s="49"/>
      <c r="H39" s="49"/>
      <c r="I39" s="5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1</v>
      </c>
      <c r="AO39" s="1"/>
      <c r="AP39" s="1"/>
      <c r="AQ39" s="1"/>
      <c r="AR39" s="1"/>
      <c r="AS39" s="1"/>
      <c r="AT39" s="1"/>
      <c r="AU39" s="1"/>
    </row>
    <row r="40" spans="1:47" ht="14.25" x14ac:dyDescent="0.2">
      <c r="A40" s="49"/>
      <c r="B40" s="64" t="s">
        <v>44</v>
      </c>
      <c r="C40" s="65" t="s">
        <v>22</v>
      </c>
      <c r="D40" s="11">
        <v>1</v>
      </c>
      <c r="E40" s="11">
        <v>83</v>
      </c>
      <c r="F40" s="12">
        <f>+D40*E40</f>
        <v>83</v>
      </c>
      <c r="G40" s="63" t="s">
        <v>20</v>
      </c>
      <c r="H40" s="49"/>
      <c r="I40" s="5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1</v>
      </c>
      <c r="AO40" s="1"/>
      <c r="AP40" s="1"/>
      <c r="AQ40" s="1"/>
      <c r="AR40" s="1"/>
      <c r="AS40" s="1"/>
      <c r="AT40" s="1"/>
      <c r="AU40" s="1"/>
    </row>
    <row r="41" spans="1:47" ht="14.25" x14ac:dyDescent="0.2">
      <c r="A41" s="49"/>
      <c r="B41" s="64" t="s">
        <v>34</v>
      </c>
      <c r="C41" s="65" t="s">
        <v>22</v>
      </c>
      <c r="D41" s="11">
        <v>0</v>
      </c>
      <c r="E41" s="11">
        <v>125</v>
      </c>
      <c r="F41" s="12">
        <f>+D41*E41</f>
        <v>0</v>
      </c>
      <c r="G41" s="63" t="s">
        <v>20</v>
      </c>
      <c r="H41" s="49"/>
      <c r="I41" s="5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 t="s">
        <v>1</v>
      </c>
      <c r="AO41" s="1"/>
      <c r="AP41" s="1"/>
      <c r="AQ41" s="1"/>
      <c r="AR41" s="1"/>
      <c r="AS41" s="1"/>
      <c r="AT41" s="1"/>
      <c r="AU41" s="1"/>
    </row>
    <row r="42" spans="1:47" ht="14.25" x14ac:dyDescent="0.2">
      <c r="A42" s="49"/>
      <c r="B42" s="64" t="s">
        <v>49</v>
      </c>
      <c r="C42" s="65" t="s">
        <v>22</v>
      </c>
      <c r="D42" s="11">
        <v>1</v>
      </c>
      <c r="E42" s="11">
        <v>0</v>
      </c>
      <c r="F42" s="12">
        <f>+D42*E42</f>
        <v>0</v>
      </c>
      <c r="G42" s="63" t="s">
        <v>20</v>
      </c>
      <c r="H42" s="49"/>
      <c r="I42" s="5"/>
      <c r="J42" s="5"/>
      <c r="K42" s="5"/>
      <c r="L42" s="5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5" thickBot="1" x14ac:dyDescent="0.25">
      <c r="A43" s="49"/>
      <c r="B43" s="64" t="s">
        <v>50</v>
      </c>
      <c r="C43" s="65" t="s">
        <v>46</v>
      </c>
      <c r="D43" s="11">
        <f>+F37</f>
        <v>567.35981249999998</v>
      </c>
      <c r="E43" s="22">
        <v>7.4999999999999997E-2</v>
      </c>
      <c r="F43" s="115">
        <f>+D43*E43</f>
        <v>42.5519859375</v>
      </c>
      <c r="G43" s="63" t="s">
        <v>20</v>
      </c>
      <c r="H43" s="49"/>
      <c r="I43" s="5"/>
      <c r="J43" s="5"/>
      <c r="K43" s="5"/>
      <c r="L43" s="5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 t="s">
        <v>1</v>
      </c>
      <c r="AO43" s="1"/>
      <c r="AP43" s="1"/>
      <c r="AQ43" s="1"/>
      <c r="AR43" s="1"/>
      <c r="AS43" s="1"/>
      <c r="AT43" s="1"/>
      <c r="AU43" s="1"/>
    </row>
    <row r="44" spans="1:47" ht="8.25" customHeight="1" x14ac:dyDescent="0.2">
      <c r="A44" s="49"/>
      <c r="B44" s="49"/>
      <c r="C44" s="41"/>
      <c r="D44" s="23"/>
      <c r="E44" s="23"/>
      <c r="F44" s="12"/>
      <c r="G44" s="70"/>
      <c r="H44" s="49"/>
      <c r="I44" s="5"/>
      <c r="J44" s="5"/>
      <c r="K44" s="5"/>
      <c r="L44" s="5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 t="s">
        <v>1</v>
      </c>
      <c r="AO44" s="1"/>
      <c r="AP44" s="1"/>
      <c r="AQ44" s="1"/>
      <c r="AR44" s="1"/>
      <c r="AS44" s="1"/>
      <c r="AT44" s="1"/>
      <c r="AU44" s="1"/>
    </row>
    <row r="45" spans="1:47" ht="15" x14ac:dyDescent="0.25">
      <c r="A45" s="45" t="s">
        <v>51</v>
      </c>
      <c r="B45" s="49"/>
      <c r="C45" s="41"/>
      <c r="D45" s="23"/>
      <c r="E45" s="23"/>
      <c r="F45" s="12">
        <f>SUM(F40:F43)</f>
        <v>125.55198593750001</v>
      </c>
      <c r="G45" s="63" t="s">
        <v>20</v>
      </c>
      <c r="H45" s="49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x14ac:dyDescent="0.2">
      <c r="A46" s="49"/>
      <c r="B46" s="19"/>
      <c r="C46" s="49"/>
      <c r="D46" s="23"/>
      <c r="E46" s="23"/>
      <c r="F46" s="12"/>
      <c r="G46" s="49"/>
      <c r="H46" s="49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71" t="s">
        <v>52</v>
      </c>
      <c r="B47" s="72"/>
      <c r="C47" s="72"/>
      <c r="D47" s="24"/>
      <c r="E47" s="24"/>
      <c r="F47" s="25">
        <f>F37+F45</f>
        <v>692.91179843750001</v>
      </c>
      <c r="G47" s="66" t="s">
        <v>20</v>
      </c>
      <c r="H47" s="73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">
      <c r="A48" s="42"/>
      <c r="B48" s="19"/>
      <c r="C48" s="74"/>
      <c r="D48" s="42"/>
      <c r="E48" s="41"/>
      <c r="F48" s="69"/>
      <c r="G48" s="75"/>
      <c r="H48" s="42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">
      <c r="A49" s="42"/>
      <c r="B49" s="42"/>
      <c r="C49" s="42"/>
      <c r="D49" s="41"/>
      <c r="E49" s="41"/>
      <c r="F49" s="41"/>
      <c r="G49" s="42"/>
      <c r="H49" s="49"/>
      <c r="I49" s="5"/>
      <c r="J49" s="5"/>
      <c r="K49" s="5"/>
      <c r="L49" s="5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 t="s">
        <v>1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x14ac:dyDescent="0.2">
      <c r="A50" s="28"/>
      <c r="B50" s="47" t="s">
        <v>65</v>
      </c>
      <c r="C50" s="49"/>
      <c r="D50" s="49"/>
      <c r="E50" s="49"/>
      <c r="F50" s="49"/>
      <c r="G50" s="29"/>
      <c r="H50" s="4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">
      <c r="A51" s="28"/>
      <c r="B51" s="47" t="s">
        <v>61</v>
      </c>
      <c r="C51" s="28"/>
      <c r="D51" s="30"/>
      <c r="E51" s="30"/>
      <c r="F51" s="30"/>
      <c r="G51" s="28"/>
      <c r="H51" s="4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">
      <c r="A52" s="28"/>
      <c r="B52" s="31"/>
      <c r="C52" s="32" t="s">
        <v>64</v>
      </c>
      <c r="D52" s="33"/>
      <c r="E52" s="34"/>
      <c r="F52" s="33"/>
      <c r="G52" s="35"/>
      <c r="H52" s="4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">
      <c r="A53" s="28"/>
      <c r="B53" s="36" t="s">
        <v>62</v>
      </c>
      <c r="C53" s="110">
        <v>350</v>
      </c>
      <c r="D53" s="111">
        <v>400</v>
      </c>
      <c r="E53" s="111">
        <v>450</v>
      </c>
      <c r="F53" s="111">
        <v>500</v>
      </c>
      <c r="G53" s="112">
        <v>550</v>
      </c>
      <c r="H53" s="49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">
      <c r="A54" s="28"/>
      <c r="B54" s="37">
        <v>1</v>
      </c>
      <c r="C54" s="81">
        <f>+(C$53*$B54)-($F$37-$F$27-$F$28-$F$30)-($B54*($E$27+$E$28+$E$30))</f>
        <v>-181.73481249999998</v>
      </c>
      <c r="D54" s="82">
        <f t="shared" ref="D54:G58" si="3">+(D$53*$B54)-($F$37-$F$27-$F$28-$F$30)-($B54*($E$27+$E$28+$E$30))</f>
        <v>-131.73481249999998</v>
      </c>
      <c r="E54" s="82">
        <f t="shared" si="3"/>
        <v>-81.734812499999975</v>
      </c>
      <c r="F54" s="82">
        <f t="shared" si="3"/>
        <v>-31.734812499999975</v>
      </c>
      <c r="G54" s="83">
        <f t="shared" si="3"/>
        <v>18.265187500000025</v>
      </c>
      <c r="H54" s="49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1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">
      <c r="A55" s="28"/>
      <c r="B55" s="38">
        <v>1.5</v>
      </c>
      <c r="C55" s="84">
        <f>+(C$53*$B55)-($F$37-$F$27-$F$28-$F$30)-($B55*($E$27+$E$28+$E$30))</f>
        <v>-30.484812499999975</v>
      </c>
      <c r="D55" s="85">
        <f t="shared" si="3"/>
        <v>44.515187500000025</v>
      </c>
      <c r="E55" s="85">
        <f t="shared" si="3"/>
        <v>119.51518750000002</v>
      </c>
      <c r="F55" s="85">
        <f t="shared" si="3"/>
        <v>194.51518750000002</v>
      </c>
      <c r="G55" s="86">
        <f t="shared" si="3"/>
        <v>269.51518750000002</v>
      </c>
      <c r="H55" s="49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">
      <c r="A56" s="28"/>
      <c r="B56" s="38">
        <v>1.75</v>
      </c>
      <c r="C56" s="85">
        <f>+(C$53*$B56)-($F$37-$F$27-$F$28-$F$30)-($B56*($E$27+$E$28+$E$30))</f>
        <v>45.140187500000025</v>
      </c>
      <c r="D56" s="85">
        <f t="shared" si="3"/>
        <v>132.64018750000002</v>
      </c>
      <c r="E56" s="85">
        <f t="shared" si="3"/>
        <v>220.14018750000002</v>
      </c>
      <c r="F56" s="85">
        <f t="shared" si="3"/>
        <v>307.64018750000002</v>
      </c>
      <c r="G56" s="86">
        <f t="shared" si="3"/>
        <v>395.14018750000002</v>
      </c>
      <c r="H56" s="76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">
      <c r="A57" s="28"/>
      <c r="B57" s="38">
        <v>2</v>
      </c>
      <c r="C57" s="84">
        <f>+(C$53*$B57)-($F$37-$F$27-$F$28-$F$30)-($B57*($E$27+$E$28+$E$30))</f>
        <v>120.76518750000002</v>
      </c>
      <c r="D57" s="85">
        <f t="shared" si="3"/>
        <v>220.76518750000002</v>
      </c>
      <c r="E57" s="85">
        <f t="shared" si="3"/>
        <v>320.76518750000002</v>
      </c>
      <c r="F57" s="85">
        <f t="shared" si="3"/>
        <v>420.76518750000002</v>
      </c>
      <c r="G57" s="86">
        <f t="shared" si="3"/>
        <v>520.76518750000002</v>
      </c>
      <c r="H57" s="49"/>
      <c r="I57" s="43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">
      <c r="A58" s="28"/>
      <c r="B58" s="39">
        <v>2.25</v>
      </c>
      <c r="C58" s="87">
        <f>+(C$53*$B58)-($F$37-$F$27-$F$28-$F$30)-($B58*($E$27+$E$28+$E$30))</f>
        <v>196.39018750000002</v>
      </c>
      <c r="D58" s="88">
        <f t="shared" si="3"/>
        <v>308.89018750000002</v>
      </c>
      <c r="E58" s="88">
        <f t="shared" si="3"/>
        <v>421.39018750000002</v>
      </c>
      <c r="F58" s="88">
        <f t="shared" si="3"/>
        <v>533.89018750000002</v>
      </c>
      <c r="G58" s="89">
        <f t="shared" si="3"/>
        <v>646.39018750000002</v>
      </c>
      <c r="H58" s="49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">
      <c r="A59" s="114" t="s">
        <v>72</v>
      </c>
      <c r="B59" s="40"/>
      <c r="C59" s="40"/>
      <c r="D59" s="19"/>
      <c r="E59" s="41"/>
      <c r="F59" s="41"/>
      <c r="G59" s="42"/>
      <c r="H59" s="49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">
      <c r="A60" s="113" t="s">
        <v>73</v>
      </c>
      <c r="B60" s="42"/>
      <c r="C60" s="42"/>
      <c r="D60" s="41"/>
      <c r="E60" s="41"/>
      <c r="F60" s="41"/>
      <c r="G60" s="42"/>
      <c r="H60" s="4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">
      <c r="A61" s="42"/>
      <c r="B61" s="42"/>
      <c r="C61" s="42"/>
      <c r="D61" s="41"/>
      <c r="E61" s="41"/>
      <c r="F61" s="41"/>
      <c r="G61" s="42"/>
      <c r="H61" s="49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">
      <c r="A62" s="77" t="s">
        <v>53</v>
      </c>
      <c r="B62" s="40"/>
      <c r="C62" s="40"/>
      <c r="D62" s="40"/>
      <c r="E62" s="42"/>
      <c r="F62" s="42"/>
      <c r="G62" s="42"/>
      <c r="H62" s="42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1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">
      <c r="A63" s="77" t="s">
        <v>54</v>
      </c>
      <c r="B63" s="40"/>
      <c r="C63" s="40"/>
      <c r="D63" s="40"/>
      <c r="E63" s="42"/>
      <c r="F63" s="42"/>
      <c r="G63" s="42"/>
      <c r="H63" s="42"/>
      <c r="AR63" s="1"/>
      <c r="AS63" s="1"/>
      <c r="AT63" s="1"/>
      <c r="AU63" s="1"/>
    </row>
    <row r="64" spans="1:47" x14ac:dyDescent="0.2">
      <c r="A64" s="77" t="s">
        <v>55</v>
      </c>
      <c r="B64" s="40"/>
      <c r="C64" s="40"/>
      <c r="D64" s="40"/>
      <c r="E64" s="42"/>
      <c r="F64" s="42"/>
      <c r="G64" s="42"/>
      <c r="H64" s="42"/>
    </row>
    <row r="65" spans="1:47" x14ac:dyDescent="0.2">
      <c r="A65" s="78"/>
      <c r="B65" s="40"/>
      <c r="C65" s="40"/>
      <c r="D65" s="40"/>
      <c r="E65" s="42"/>
      <c r="F65" s="42"/>
      <c r="G65" s="42"/>
      <c r="H65" s="42"/>
    </row>
    <row r="66" spans="1:47" x14ac:dyDescent="0.2">
      <c r="A66" s="27"/>
      <c r="B66" s="26"/>
      <c r="C66" s="26"/>
      <c r="D66" s="26"/>
    </row>
    <row r="67" spans="1:47" x14ac:dyDescent="0.2">
      <c r="A67" s="27"/>
      <c r="B67" s="26"/>
      <c r="C67" s="26"/>
      <c r="D67" s="26"/>
    </row>
    <row r="68" spans="1:47" x14ac:dyDescent="0.2">
      <c r="A68" s="27"/>
      <c r="B68" s="26"/>
      <c r="C68" s="26"/>
      <c r="D68" s="26"/>
    </row>
    <row r="77" spans="1:47" x14ac:dyDescent="0.2">
      <c r="AR77" s="1"/>
      <c r="AS77" s="1"/>
      <c r="AT77" s="1"/>
      <c r="AU77" s="1"/>
    </row>
    <row r="78" spans="1:47" x14ac:dyDescent="0.2">
      <c r="AR78" s="1"/>
      <c r="AS78" s="1"/>
      <c r="AT78" s="1"/>
      <c r="AU78" s="1"/>
    </row>
    <row r="79" spans="1:47" x14ac:dyDescent="0.2">
      <c r="AR79" s="1"/>
      <c r="AS79" s="1"/>
      <c r="AT79" s="1"/>
      <c r="AU79" s="1"/>
    </row>
    <row r="80" spans="1:4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91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2.75" x14ac:dyDescent="0.2"/>
  <sheetData>
    <row r="2" spans="1:9" x14ac:dyDescent="0.2">
      <c r="A2" t="s">
        <v>56</v>
      </c>
    </row>
    <row r="4" spans="1:9" x14ac:dyDescent="0.2">
      <c r="A4" t="s">
        <v>57</v>
      </c>
    </row>
    <row r="5" spans="1:9" x14ac:dyDescent="0.2">
      <c r="B5" t="s">
        <v>58</v>
      </c>
      <c r="F5">
        <v>7.69</v>
      </c>
      <c r="G5" t="s">
        <v>60</v>
      </c>
      <c r="I5">
        <f>7*F5</f>
        <v>53.830000000000005</v>
      </c>
    </row>
    <row r="6" spans="1:9" x14ac:dyDescent="0.2">
      <c r="B6" t="s">
        <v>59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Peanut2017</vt:lpstr>
      <vt:lpstr>Sheet1</vt:lpstr>
      <vt:lpstr>Peanut2017!Print_Area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2017-02-23T19:30:35Z</cp:lastPrinted>
  <dcterms:created xsi:type="dcterms:W3CDTF">2010-03-12T14:30:55Z</dcterms:created>
  <dcterms:modified xsi:type="dcterms:W3CDTF">2017-03-06T16:27:59Z</dcterms:modified>
</cp:coreProperties>
</file>